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60010-zaiseika\000000MASTER\（か）各種調査物\29\照会\0532-4300206平成28年度財政状況資料集の作成及び提出について\03県回答\"/>
    </mc:Choice>
  </mc:AlternateContent>
  <bookViews>
    <workbookView xWindow="0" yWindow="0" windowWidth="20490" windowHeight="7320" tabRatio="8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iterate="1" iterateCount="1" iterateDelta="0"/>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CO37" i="9"/>
  <c r="BW37" i="9"/>
  <c r="AM37" i="9"/>
  <c r="CO36" i="9"/>
  <c r="BW36" i="9"/>
  <c r="AM36" i="9"/>
  <c r="CO35" i="9"/>
  <c r="BW35" i="9"/>
  <c r="AM35" i="9"/>
  <c r="CO34" i="9"/>
  <c r="BW34"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 r="BE37" i="9" s="1"/>
  <c r="BE38" i="9" s="1"/>
</calcChain>
</file>

<file path=xl/sharedStrings.xml><?xml version="1.0" encoding="utf-8"?>
<sst xmlns="http://schemas.openxmlformats.org/spreadsheetml/2006/main" count="1031" uniqueCount="561">
  <si>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</si>
  <si>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</si>
  <si>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</si>
  <si>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</si>
  <si>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</si>
  <si>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</si>
  <si>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</si>
  <si>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</si>
  <si>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</si>
  <si>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</si>
  <si>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</si>
  <si>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</si>
  <si>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</si>
  <si>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</si>
  <si>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</si>
  <si>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</si>
  <si>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</si>
  <si>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</si>
  <si>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</si>
  <si>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</si>
  <si>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</si>
  <si>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</si>
  <si>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</si>
  <si>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</si>
  <si>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</si>
  <si>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</si>
  <si>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</si>
  <si>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</si>
  <si>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</si>
  <si>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</si>
  <si>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</si>
  <si>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</si>
  <si>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</si>
  <si>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</si>
  <si>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</si>
  <si>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</si>
  <si>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</si>
  <si>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</si>
  <si>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</si>
  <si>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</si>
  <si>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</si>
  <si>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</si>
  <si>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</si>
  <si>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</si>
  <si>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</si>
  <si>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</si>
  <si>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</si>
  <si>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</si>
  <si>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</si>
  <si>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</si>
  <si>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</si>
  <si>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</si>
  <si>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</si>
  <si>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</si>
  <si>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</si>
  <si>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</si>
  <si>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</si>
  <si>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</si>
  <si>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</si>
  <si>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</si>
  <si>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</si>
  <si>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</si>
  <si>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</si>
  <si>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</si>
  <si>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</si>
  <si>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</si>
  <si>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</si>
  <si>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</si>
  <si>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</si>
  <si>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</si>
  <si>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</si>
  <si>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</si>
  <si>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</si>
  <si>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</si>
  <si>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</si>
  <si>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</si>
  <si>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</si>
  <si>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</si>
  <si>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</si>
  <si>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</si>
  <si>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</si>
  <si>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</si>
  <si>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</si>
  <si>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</si>
  <si>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</si>
  <si>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</si>
  <si>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</si>
  <si>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</si>
  <si>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</si>
  <si>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</si>
  <si>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</si>
  <si>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</si>
  <si>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</si>
  <si>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</si>
  <si>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</si>
  <si>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</si>
  <si>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</si>
  <si>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</si>
  <si>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</si>
  <si>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</si>
  <si>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</si>
  <si>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</si>
  <si>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</si>
  <si>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</si>
  <si>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</si>
  <si>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</si>
  <si>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</si>
  <si>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</si>
  <si>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</si>
  <si>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</si>
  <si>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</si>
  <si>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</si>
  <si>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</si>
  <si>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</si>
  <si>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</si>
  <si>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</si>
  <si>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</si>
  <si>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</si>
  <si>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</si>
  <si>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</si>
  <si>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</si>
  <si>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</si>
  <si>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</si>
  <si>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</si>
  <si>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</si>
  <si>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</si>
  <si>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</si>
  <si>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</si>
  <si>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</si>
  <si>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</si>
  <si>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</si>
  <si>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</si>
  <si>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</si>
  <si>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</si>
  <si>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</si>
  <si>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</si>
  <si>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</si>
  <si>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</si>
  <si>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</si>
  <si>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</si>
  <si>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</si>
  <si>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</si>
  <si>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</si>
  <si>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</si>
  <si>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</si>
  <si>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</si>
  <si>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</si>
  <si>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</si>
  <si>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</si>
  <si>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</si>
  <si>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</si>
  <si>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</si>
  <si>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</si>
  <si>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</si>
  <si>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</si>
  <si>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</si>
  <si>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</si>
  <si>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</si>
  <si>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</si>
  <si>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</si>
  <si>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</si>
  <si>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</si>
  <si>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</si>
  <si>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</si>
  <si>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</si>
  <si>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</si>
  <si>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</si>
  <si>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</si>
  <si>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</si>
  <si>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</si>
  <si>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</si>
  <si>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</si>
  <si>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</si>
  <si>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</si>
  <si>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</si>
  <si>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</si>
  <si>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</si>
  <si>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</si>
  <si>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</si>
  <si>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</si>
  <si>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</si>
  <si>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</si>
  <si>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</si>
  <si>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</si>
  <si>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</si>
  <si>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</si>
  <si>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</si>
  <si>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</si>
  <si>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</si>
  <si>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</si>
  <si>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</si>
  <si>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</si>
  <si>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</si>
  <si>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</si>
  <si>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</si>
  <si>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広島県三原市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</si>
  <si>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</si>
  <si>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</si>
  <si>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</si>
  <si>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</si>
  <si>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</si>
  <si>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</si>
  <si>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</si>
  <si>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</si>
  <si>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</si>
  <si>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</si>
  <si>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</si>
  <si>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</si>
  <si>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</si>
  <si>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</si>
  <si>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</si>
  <si>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</si>
  <si>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</si>
  <si>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</si>
  <si>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</si>
  <si>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</si>
  <si>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</si>
  <si>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</si>
  <si>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</si>
  <si>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</si>
  <si>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</si>
  <si>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</si>
  <si>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</si>
  <si>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</si>
  <si>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</si>
  <si>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</si>
  <si>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</si>
  <si>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</si>
  <si>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</si>
  <si>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</si>
  <si>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</si>
  <si>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</si>
  <si>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</si>
  <si>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</si>
  <si>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</si>
  <si>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</si>
  <si>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</si>
  <si>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</si>
  <si>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</si>
  <si>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</si>
  <si>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</si>
  <si>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</si>
  <si>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</si>
  <si>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</si>
  <si>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</si>
  <si>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</si>
  <si>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</si>
  <si>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</si>
  <si>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</si>
  <si>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</si>
  <si>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</si>
  <si>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</si>
  <si>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</si>
  <si>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</si>
  <si>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</si>
  <si>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</si>
  <si>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</si>
  <si>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</si>
  <si>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</si>
  <si>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</si>
  <si>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</si>
  <si>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</si>
  <si>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</si>
  <si>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</si>
  <si>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</si>
  <si>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</si>
  <si>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</si>
  <si>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</si>
  <si>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</si>
  <si>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</si>
  <si>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</si>
  <si>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</si>
  <si>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</si>
  <si>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</si>
  <si>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</si>
  <si>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</si>
  <si>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</si>
  <si>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</si>
  <si>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</si>
  <si>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</si>
  <si>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</si>
  <si>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</si>
  <si>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</si>
  <si>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</si>
  <si>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</si>
  <si>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</si>
  <si>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</si>
  <si>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</si>
  <si>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</si>
  <si>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</si>
  <si>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</si>
  <si>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</si>
  <si>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</si>
  <si>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</si>
  <si>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</si>
  <si>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</si>
  <si>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</si>
  <si>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</si>
  <si>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</si>
  <si>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</si>
  <si>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</si>
  <si>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</si>
  <si>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</si>
  <si>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</si>
  <si>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</si>
  <si>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</si>
  <si>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</si>
  <si>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</si>
  <si>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</si>
  <si>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</si>
  <si>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</si>
  <si>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</si>
  <si>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</si>
  <si>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</si>
  <si>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</si>
  <si>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</si>
  <si>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</si>
  <si>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</si>
  <si>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</si>
  <si>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</si>
  <si>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</si>
  <si>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</si>
  <si>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</si>
  <si>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</si>
  <si>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</si>
  <si>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</si>
  <si>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</si>
  <si>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</si>
  <si>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</si>
  <si>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</si>
  <si>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</si>
  <si>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</si>
  <si>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</si>
  <si>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</si>
  <si>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</si>
  <si>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</si>
  <si>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</si>
  <si>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</si>
  <si>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</si>
  <si>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</si>
  <si>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</si>
  <si>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</si>
  <si>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</si>
  <si>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</si>
  <si>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広島県三原市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</si>
  <si>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</si>
  <si>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</si>
  <si>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</si>
  <si>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</si>
  <si>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</si>
  <si>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</si>
  <si>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</si>
  <si>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</si>
  <si>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</si>
  <si>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</si>
  <si>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</si>
  <si>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</si>
  <si>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</si>
  <si>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</si>
  <si>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</si>
  <si>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</si>
  <si>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</si>
  <si>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</si>
  <si>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</si>
  <si>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</si>
  <si>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</si>
  <si>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公共用地先行取得事業特別会計</t>
    <phoneticPr fontId="5"/>
  </si>
  <si>
    <t>港湾事業特別会計</t>
    <phoneticPr fontId="5"/>
  </si>
  <si>
    <t>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</si>
  <si>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</si>
  <si>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</si>
  <si>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</si>
  <si>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</si>
  <si>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</si>
  <si>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</si>
  <si>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</si>
  <si>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</si>
  <si>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</si>
  <si>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</si>
  <si>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</si>
  <si>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</si>
  <si>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</si>
  <si>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</si>
  <si>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</si>
  <si>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</si>
  <si>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</si>
  <si>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</si>
  <si>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</si>
  <si>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</si>
  <si>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</si>
  <si>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</si>
  <si>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</si>
  <si>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漁業集落排水事業特別会計</t>
    <phoneticPr fontId="5"/>
  </si>
  <si>
    <t>農業集落排水事業特別会計</t>
    <phoneticPr fontId="5"/>
  </si>
  <si>
    <t>小型浄化槽事業特別会計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</si>
  <si>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</si>
  <si>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</si>
  <si>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</si>
  <si>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</si>
  <si>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</si>
  <si>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</si>
  <si>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</si>
  <si>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</si>
  <si>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</si>
  <si>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</si>
  <si>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</si>
  <si>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</si>
  <si>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</si>
  <si>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</si>
  <si>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</si>
  <si>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</si>
  <si>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</si>
  <si>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</si>
  <si>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</si>
  <si>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</si>
  <si>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</si>
  <si>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</si>
  <si>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</si>
  <si>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</si>
  <si>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</si>
  <si>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</si>
  <si>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</si>
  <si>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</si>
  <si>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</si>
  <si>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</si>
  <si>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</si>
  <si>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</si>
  <si>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</si>
  <si>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</si>
  <si>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</si>
  <si>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</si>
  <si>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</si>
  <si>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</si>
  <si>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</si>
  <si>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</si>
  <si>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</si>
  <si>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</si>
  <si>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</si>
  <si>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</si>
  <si>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</si>
  <si>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</si>
  <si>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</si>
  <si>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</si>
  <si>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</si>
  <si>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</si>
  <si>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</si>
  <si>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</si>
  <si>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</si>
  <si>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</si>
  <si>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</si>
  <si>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</si>
  <si>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</si>
  <si>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</si>
  <si>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</si>
  <si>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</si>
  <si>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</si>
  <si>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</si>
  <si>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</si>
  <si>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</si>
  <si>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</si>
  <si>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</si>
  <si>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</si>
  <si>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</si>
  <si>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</si>
  <si>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</si>
  <si>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</si>
  <si>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</si>
  <si>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</si>
  <si>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</si>
  <si>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</si>
  <si>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</si>
  <si>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</si>
  <si>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</si>
  <si>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</si>
  <si>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</si>
  <si>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</si>
  <si>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</si>
  <si>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</si>
  <si>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</si>
  <si>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</si>
  <si>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</si>
  <si>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</si>
  <si>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</si>
  <si>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</si>
  <si>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</si>
  <si>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</si>
  <si>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</si>
  <si>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</si>
  <si>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</si>
  <si>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</si>
  <si>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</si>
  <si>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</si>
  <si>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</si>
  <si>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</si>
  <si>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</si>
  <si>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</si>
  <si>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</si>
  <si>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</si>
  <si>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</si>
  <si>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</si>
  <si>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</si>
  <si>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</si>
  <si>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</si>
  <si>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</si>
  <si>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</si>
  <si>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</si>
  <si>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</si>
  <si>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</si>
  <si>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</si>
  <si>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</si>
  <si>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</si>
  <si>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</si>
  <si>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</si>
  <si>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</si>
  <si>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</si>
  <si>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</si>
  <si>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</si>
  <si>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</si>
  <si>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</si>
  <si>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</si>
  <si>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</si>
  <si>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</si>
  <si>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</si>
  <si>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</si>
  <si>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</si>
  <si>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</si>
  <si>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</si>
  <si>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</si>
  <si>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</si>
  <si>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</si>
  <si>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</si>
  <si>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</si>
  <si>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国民健康保険（事業勘定）特別会計</t>
  </si>
  <si>
    <t>介護保険特別会計</t>
  </si>
  <si>
    <t>港湾事業特別会計</t>
  </si>
  <si>
    <t>国民健康保険（直営診療施設勘定）特別会計</t>
  </si>
  <si>
    <t>後期高齢者医療特別会計</t>
  </si>
  <si>
    <t>ケーブルネットワーク事業特別会計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</si>
  <si>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</si>
  <si>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</si>
  <si>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</si>
  <si>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</si>
  <si>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</si>
  <si>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</si>
  <si>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</si>
  <si>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</si>
  <si>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</si>
  <si>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</si>
  <si>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</si>
  <si>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</si>
  <si>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</si>
  <si>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</si>
  <si>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三原広域市町村圏事務組合</t>
    <rPh sb="0" eb="2">
      <t>ミハラ</t>
    </rPh>
    <rPh sb="2" eb="4">
      <t>コウイキ</t>
    </rPh>
    <rPh sb="4" eb="7">
      <t>シチョウソン</t>
    </rPh>
    <rPh sb="7" eb="8">
      <t>ケン</t>
    </rPh>
    <rPh sb="8" eb="10">
      <t>ジム</t>
    </rPh>
    <rPh sb="10" eb="12">
      <t>クミアイ</t>
    </rPh>
    <phoneticPr fontId="2"/>
  </si>
  <si>
    <t>広島中部台地土地改良施設管理組合</t>
    <rPh sb="0" eb="2">
      <t>ヒロシマ</t>
    </rPh>
    <rPh sb="2" eb="4">
      <t>チュウブ</t>
    </rPh>
    <rPh sb="4" eb="6">
      <t>ダイチ</t>
    </rPh>
    <rPh sb="6" eb="8">
      <t>トチ</t>
    </rPh>
    <rPh sb="8" eb="10">
      <t>カイリョウ</t>
    </rPh>
    <rPh sb="10" eb="12">
      <t>シセツ</t>
    </rPh>
    <rPh sb="12" eb="14">
      <t>カンリ</t>
    </rPh>
    <rPh sb="14" eb="16">
      <t>クミアイ</t>
    </rPh>
    <phoneticPr fontId="2"/>
  </si>
  <si>
    <t>世羅三原斎場組合</t>
    <rPh sb="0" eb="2">
      <t>セラ</t>
    </rPh>
    <rPh sb="2" eb="4">
      <t>ミハラ</t>
    </rPh>
    <rPh sb="4" eb="6">
      <t>サイジョウ</t>
    </rPh>
    <rPh sb="6" eb="8">
      <t>クミアイ</t>
    </rPh>
    <phoneticPr fontId="2"/>
  </si>
  <si>
    <t>世羅中央病院企業団</t>
    <rPh sb="0" eb="2">
      <t>セラ</t>
    </rPh>
    <rPh sb="2" eb="4">
      <t>チュウオウ</t>
    </rPh>
    <rPh sb="4" eb="6">
      <t>ビョウイン</t>
    </rPh>
    <rPh sb="6" eb="8">
      <t>キギョウ</t>
    </rPh>
    <rPh sb="8" eb="9">
      <t>ダン</t>
    </rPh>
    <phoneticPr fontId="2"/>
  </si>
  <si>
    <t>甲世衛生組合</t>
    <rPh sb="0" eb="1">
      <t>コウ</t>
    </rPh>
    <rPh sb="1" eb="2">
      <t>セイ</t>
    </rPh>
    <rPh sb="2" eb="4">
      <t>エイセイ</t>
    </rPh>
    <rPh sb="4" eb="6">
      <t>クミアイ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</si>
  <si>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</si>
  <si>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</si>
  <si>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三原看護師要請事業団</t>
    <rPh sb="0" eb="2">
      <t>ミハラ</t>
    </rPh>
    <rPh sb="2" eb="5">
      <t>カンゴシ</t>
    </rPh>
    <rPh sb="5" eb="7">
      <t>ヨウセイ</t>
    </rPh>
    <rPh sb="7" eb="10">
      <t>ジギョウダン</t>
    </rPh>
    <phoneticPr fontId="2"/>
  </si>
  <si>
    <t>土地区画整理事業特別会計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</si>
</sst>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92247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89616</c:v>
                </c:pt>
                <c:pt idx="1">
                  <c:v>75534</c:v>
                </c:pt>
                <c:pt idx="2">
                  <c:v>69937</c:v>
                </c:pt>
                <c:pt idx="3">
                  <c:v>79135</c:v>
                </c:pt>
                <c:pt idx="4">
                  <c:v>111986</c:v>
                </c:pt>
              </c:numCache>
            </c:numRef>
          </c:val>
          <c:smooth val="0"/>
        </c:ser>
        <c:dLbls>
          <c:showLegendKey val="0"/>
          <c:showVal val="0"/>
          <c:showCatName val="0"/>
          <c:showSerName val="0"/>
          <c:showPercent val="0"/>
          <c:showBubbleSize val="0"/>
        </c:dLbls>
        <c:marker val="1"/>
        <c:smooth val="0"/>
        <c:axId val="539264992"/>
        <c:axId val="539265384"/>
      </c:lineChart>
      <c:catAx>
        <c:axId val="539264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9265384"/>
        <c:crosses val="autoZero"/>
        <c:auto val="1"/>
        <c:lblAlgn val="ctr"/>
        <c:lblOffset val="100"/>
        <c:tickLblSkip val="1"/>
        <c:tickMarkSkip val="1"/>
        <c:noMultiLvlLbl val="0"/>
      </c:catAx>
      <c:valAx>
        <c:axId val="5392653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9264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3.06</c:v>
                </c:pt>
                <c:pt idx="1">
                  <c:v>2.98</c:v>
                </c:pt>
                <c:pt idx="2">
                  <c:v>2.13</c:v>
                </c:pt>
                <c:pt idx="3">
                  <c:v>3.32</c:v>
                </c:pt>
                <c:pt idx="4">
                  <c:v>2.63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15.29</c:v>
                </c:pt>
                <c:pt idx="1">
                  <c:v>16.95</c:v>
                </c:pt>
                <c:pt idx="2">
                  <c:v>21.71</c:v>
                </c:pt>
                <c:pt idx="3">
                  <c:v>21.63</c:v>
                </c:pt>
                <c:pt idx="4">
                  <c:v>21.93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39266952"/>
        <c:axId val="53926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5.6</c:v>
                </c:pt>
                <c:pt idx="1">
                  <c:v>5.48</c:v>
                </c:pt>
                <c:pt idx="2">
                  <c:v>9.02</c:v>
                </c:pt>
                <c:pt idx="3">
                  <c:v>4.33</c:v>
                </c:pt>
                <c:pt idx="4">
                  <c:v>3.33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39266952"/>
        <c:axId val="539267344"/>
      </c:lineChart>
      <c:catAx>
        <c:axId val="53926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9267344"/>
        <c:crosses val="autoZero"/>
        <c:auto val="1"/>
        <c:lblAlgn val="ctr"/>
        <c:lblOffset val="100"/>
        <c:tickLblSkip val="1"/>
        <c:tickMarkSkip val="1"/>
        <c:noMultiLvlLbl val="0"/>
      </c:catAx>
      <c:valAx>
        <c:axId val="53926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266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国民健康保険（直営診療施設勘定）特別会計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0.08</c:v>
                </c:pt>
                <c:pt idx="4">
                  <c:v>#N/A</c:v>
                </c:pt>
                <c:pt idx="5">
                  <c:v>0.1</c:v>
                </c:pt>
                <c:pt idx="6">
                  <c:v>#N/A</c:v>
                </c:pt>
                <c:pt idx="7">
                  <c:v>0.12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7.0000000000000007E-2</c:v>
                </c:pt>
                <c:pt idx="4">
                  <c:v>#N/A</c:v>
                </c:pt>
                <c:pt idx="5">
                  <c:v>0.05</c:v>
                </c:pt>
                <c:pt idx="6">
                  <c:v>#N/A</c:v>
                </c:pt>
                <c:pt idx="7">
                  <c:v>0.1</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0.15</c:v>
                </c:pt>
                <c:pt idx="2">
                  <c:v>#N/A</c:v>
                </c:pt>
                <c:pt idx="3">
                  <c:v>0.23</c:v>
                </c:pt>
                <c:pt idx="4">
                  <c:v>#N/A</c:v>
                </c:pt>
                <c:pt idx="5">
                  <c:v>0.36</c:v>
                </c:pt>
                <c:pt idx="6">
                  <c:v>#N/A</c:v>
                </c:pt>
                <c:pt idx="7">
                  <c:v>0.71</c:v>
                </c:pt>
                <c:pt idx="8">
                  <c:v>#N/A</c:v>
                </c:pt>
                <c:pt idx="9">
                  <c:v>0.74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1.89</c:v>
                </c:pt>
                <c:pt idx="2">
                  <c:v>#N/A</c:v>
                </c:pt>
                <c:pt idx="3">
                  <c:v>1.07</c:v>
                </c:pt>
                <c:pt idx="4">
                  <c:v>#N/A</c:v>
                </c:pt>
                <c:pt idx="5">
                  <c:v>0.17</c:v>
                </c:pt>
                <c:pt idx="6">
                  <c:v>#N/A</c:v>
                </c:pt>
                <c:pt idx="7">
                  <c:v>0.05</c:v>
                </c:pt>
                <c:pt idx="8">
                  <c:v>#N/A</c:v>
                </c:pt>
                <c:pt idx="9">
                  <c:v>1.2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3.01</c:v>
                </c:pt>
                <c:pt idx="2">
                  <c:v>#N/A</c:v>
                </c:pt>
                <c:pt idx="3">
                  <c:v>2.9</c:v>
                </c:pt>
                <c:pt idx="4">
                  <c:v>#N/A</c:v>
                </c:pt>
                <c:pt idx="5">
                  <c:v>2.0699999999999998</c:v>
                </c:pt>
                <c:pt idx="6">
                  <c:v>#N/A</c:v>
                </c:pt>
                <c:pt idx="7">
                  <c:v>3.21</c:v>
                </c:pt>
                <c:pt idx="8">
                  <c:v>#N/A</c:v>
                </c:pt>
                <c:pt idx="9">
                  <c:v>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5.77</c:v>
                </c:pt>
                <c:pt idx="2">
                  <c:v>#N/A</c:v>
                </c:pt>
                <c:pt idx="3">
                  <c:v>5.81</c:v>
                </c:pt>
                <c:pt idx="4">
                  <c:v>#N/A</c:v>
                </c:pt>
                <c:pt idx="5">
                  <c:v>5.7</c:v>
                </c:pt>
                <c:pt idx="6">
                  <c:v>#N/A</c:v>
                </c:pt>
                <c:pt idx="7">
                  <c:v>6.75</c:v>
                </c:pt>
                <c:pt idx="8">
                  <c:v>#N/A</c:v>
                </c:pt>
                <c:pt idx="9">
                  <c:v>6.76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83896448"/>
        <c:axId val="583896840"/>
      </c:barChart>
      <c:catAx>
        <c:axId val="58389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3896840"/>
        <c:crosses val="autoZero"/>
        <c:auto val="1"/>
        <c:lblAlgn val="ctr"/>
        <c:lblOffset val="100"/>
        <c:tickLblSkip val="1"/>
        <c:tickMarkSkip val="1"/>
        <c:noMultiLvlLbl val="0"/>
      </c:catAx>
      <c:valAx>
        <c:axId val="583896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3896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5964</c:v>
                </c:pt>
                <c:pt idx="5">
                  <c:v>5828</c:v>
                </c:pt>
                <c:pt idx="8">
                  <c:v>5878</c:v>
                </c:pt>
                <c:pt idx="11">
                  <c:v>5789</c:v>
                </c:pt>
                <c:pt idx="14">
                  <c:v>5878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7</c:v>
                </c:pt>
                <c:pt idx="6">
                  <c:v>3</c:v>
                </c:pt>
                <c:pt idx="9">
                  <c:v>2</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81</c:v>
                </c:pt>
                <c:pt idx="3">
                  <c:v>67</c:v>
                </c:pt>
                <c:pt idx="6">
                  <c:v>55</c:v>
                </c:pt>
                <c:pt idx="9">
                  <c:v>53</c:v>
                </c:pt>
                <c:pt idx="12">
                  <c:v>43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7</c:v>
                </c:pt>
                <c:pt idx="6">
                  <c:v>8</c:v>
                </c:pt>
                <c:pt idx="9">
                  <c:v>9</c:v>
                </c:pt>
                <c:pt idx="12">
                  <c:v>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1194</c:v>
                </c:pt>
                <c:pt idx="3">
                  <c:v>1263</c:v>
                </c:pt>
                <c:pt idx="6">
                  <c:v>1313</c:v>
                </c:pt>
                <c:pt idx="9">
                  <c:v>1334</c:v>
                </c:pt>
                <c:pt idx="12">
                  <c:v>1388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6908</c:v>
                </c:pt>
                <c:pt idx="3">
                  <c:v>6611</c:v>
                </c:pt>
                <c:pt idx="6">
                  <c:v>6395</c:v>
                </c:pt>
                <c:pt idx="9">
                  <c:v>6104</c:v>
                </c:pt>
                <c:pt idx="12">
                  <c:v>5922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83899192"/>
        <c:axId val="58389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2230</c:v>
                </c:pt>
                <c:pt idx="2">
                  <c:v>#N/A</c:v>
                </c:pt>
                <c:pt idx="3">
                  <c:v>#N/A</c:v>
                </c:pt>
                <c:pt idx="4">
                  <c:v>2127</c:v>
                </c:pt>
                <c:pt idx="5">
                  <c:v>#N/A</c:v>
                </c:pt>
                <c:pt idx="6">
                  <c:v>#N/A</c:v>
                </c:pt>
                <c:pt idx="7">
                  <c:v>1896</c:v>
                </c:pt>
                <c:pt idx="8">
                  <c:v>#N/A</c:v>
                </c:pt>
                <c:pt idx="9">
                  <c:v>#N/A</c:v>
                </c:pt>
                <c:pt idx="10">
                  <c:v>1713</c:v>
                </c:pt>
                <c:pt idx="11">
                  <c:v>#N/A</c:v>
                </c:pt>
                <c:pt idx="12">
                  <c:v>#N/A</c:v>
                </c:pt>
                <c:pt idx="13">
                  <c:v>1486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83899192"/>
        <c:axId val="583899584"/>
      </c:lineChart>
      <c:catAx>
        <c:axId val="58389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3899584"/>
        <c:crosses val="autoZero"/>
        <c:auto val="1"/>
        <c:lblAlgn val="ctr"/>
        <c:lblOffset val="100"/>
        <c:tickLblSkip val="1"/>
        <c:tickMarkSkip val="1"/>
        <c:noMultiLvlLbl val="0"/>
      </c:catAx>
      <c:valAx>
        <c:axId val="58389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389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53145</c:v>
                </c:pt>
                <c:pt idx="5">
                  <c:v>55508</c:v>
                </c:pt>
                <c:pt idx="8">
                  <c:v>55563</c:v>
                </c:pt>
                <c:pt idx="11">
                  <c:v>56928</c:v>
                </c:pt>
                <c:pt idx="14">
                  <c:v>58720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9967</c:v>
                </c:pt>
                <c:pt idx="5">
                  <c:v>9349</c:v>
                </c:pt>
                <c:pt idx="8">
                  <c:v>8377</c:v>
                </c:pt>
                <c:pt idx="11">
                  <c:v>7841</c:v>
                </c:pt>
                <c:pt idx="14">
                  <c:v>8024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11469</c:v>
                </c:pt>
                <c:pt idx="5">
                  <c:v>12661</c:v>
                </c:pt>
                <c:pt idx="8">
                  <c:v>12832</c:v>
                </c:pt>
                <c:pt idx="11">
                  <c:v>12904</c:v>
                </c:pt>
                <c:pt idx="14">
                  <c:v>12934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7002</c:v>
                </c:pt>
                <c:pt idx="3">
                  <c:v>6717</c:v>
                </c:pt>
                <c:pt idx="6">
                  <c:v>5736</c:v>
                </c:pt>
                <c:pt idx="9">
                  <c:v>5887</c:v>
                </c:pt>
                <c:pt idx="12">
                  <c:v>5759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146</c:v>
                </c:pt>
                <c:pt idx="3">
                  <c:v>151</c:v>
                </c:pt>
                <c:pt idx="6">
                  <c:v>148</c:v>
                </c:pt>
                <c:pt idx="9">
                  <c:v>140</c:v>
                </c:pt>
                <c:pt idx="12">
                  <c:v>129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20279</c:v>
                </c:pt>
                <c:pt idx="3">
                  <c:v>20586</c:v>
                </c:pt>
                <c:pt idx="6">
                  <c:v>22100</c:v>
                </c:pt>
                <c:pt idx="9">
                  <c:v>21720</c:v>
                </c:pt>
                <c:pt idx="12">
                  <c:v>21721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313</c:v>
                </c:pt>
                <c:pt idx="3">
                  <c:v>261</c:v>
                </c:pt>
                <c:pt idx="6">
                  <c:v>211</c:v>
                </c:pt>
                <c:pt idx="9">
                  <c:v>162</c:v>
                </c:pt>
                <c:pt idx="12">
                  <c:v>123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64023</c:v>
                </c:pt>
                <c:pt idx="3">
                  <c:v>63028</c:v>
                </c:pt>
                <c:pt idx="6">
                  <c:v>60834</c:v>
                </c:pt>
                <c:pt idx="9">
                  <c:v>60545</c:v>
                </c:pt>
                <c:pt idx="12">
                  <c:v>63001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38163528"/>
        <c:axId val="538163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17181</c:v>
                </c:pt>
                <c:pt idx="2">
                  <c:v>#N/A</c:v>
                </c:pt>
                <c:pt idx="3">
                  <c:v>#N/A</c:v>
                </c:pt>
                <c:pt idx="4">
                  <c:v>13225</c:v>
                </c:pt>
                <c:pt idx="5">
                  <c:v>#N/A</c:v>
                </c:pt>
                <c:pt idx="6">
                  <c:v>#N/A</c:v>
                </c:pt>
                <c:pt idx="7">
                  <c:v>12257</c:v>
                </c:pt>
                <c:pt idx="8">
                  <c:v>#N/A</c:v>
                </c:pt>
                <c:pt idx="9">
                  <c:v>#N/A</c:v>
                </c:pt>
                <c:pt idx="10">
                  <c:v>10780</c:v>
                </c:pt>
                <c:pt idx="11">
                  <c:v>#N/A</c:v>
                </c:pt>
                <c:pt idx="12">
                  <c:v>#N/A</c:v>
                </c:pt>
                <c:pt idx="13">
                  <c:v>11055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38163528"/>
        <c:axId val="538163920"/>
      </c:lineChart>
      <c:catAx>
        <c:axId val="538163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8163920"/>
        <c:crosses val="autoZero"/>
        <c:auto val="1"/>
        <c:lblAlgn val="ctr"/>
        <c:lblOffset val="100"/>
        <c:tickLblSkip val="1"/>
        <c:tickMarkSkip val="1"/>
        <c:noMultiLvlLbl val="0"/>
      </c:catAx>
      <c:valAx>
        <c:axId val="53816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163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実質公債費比率の分子が減少しているのは，平成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年度以降，決算剰余金を財源として重点的に実施した合併特例事業債等の繰上償還により，元利償還金が前年度比で</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百万円減少していることによる。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将来負担額は前年度に比べ</a:t>
          </a:r>
          <a:r>
            <a:rPr kumimoji="1" lang="en-US" altLang="ja-JP" sz="1400">
              <a:latin typeface="ＭＳ ゴシック" pitchFamily="49" charset="-128"/>
              <a:ea typeface="ＭＳ ゴシック" pitchFamily="49" charset="-128"/>
            </a:rPr>
            <a:t>2,279</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これは，市役所本庁舎や消防庁舎の整備，清掃工場長寿命化事業に伴う普通建設事業費の増によるものである。今後も積極的な繰上償還の実施等により地方債現在高の減少を図る必要がある。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また，充当可能財源等についても，前年度より増となっており，将来負担比率の分子も</a:t>
          </a:r>
          <a:r>
            <a:rPr kumimoji="1" lang="en-US" altLang="ja-JP" sz="1400">
              <a:latin typeface="ＭＳ ゴシック" pitchFamily="49" charset="-128"/>
              <a:ea typeface="ＭＳ ゴシック" pitchFamily="49" charset="-128"/>
            </a:rPr>
            <a:t>275</a:t>
          </a:r>
          <a:r>
            <a:rPr kumimoji="1" lang="ja-JP" altLang="en-US" sz="1400">
              <a:latin typeface="ＭＳ ゴシック" pitchFamily="49" charset="-128"/>
              <a:ea typeface="ＭＳ ゴシック" pitchFamily="49" charset="-128"/>
            </a:rPr>
            <a:t>百万円増加している。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97,009
95,045
471.55
51,610,916
50,648,726
702,052
26,693,169
63,001,148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a:t>
          </a:r>
          <a:r>
            <a:rPr kumimoji="1" lang="en-US" altLang="ja-JP" sz="1300">
              <a:latin typeface="ＭＳ Ｐゴシック"/>
            </a:rPr>
            <a:t>0.59</a:t>
          </a:r>
          <a:r>
            <a:rPr kumimoji="1" lang="ja-JP" altLang="en-US" sz="1300">
              <a:latin typeface="ＭＳ Ｐゴシック"/>
            </a:rPr>
            <a:t>と長期的に微減傾向となっており，類似団体内平均より</a:t>
          </a:r>
          <a:r>
            <a:rPr kumimoji="1" lang="en-US" altLang="ja-JP" sz="1300">
              <a:latin typeface="ＭＳ Ｐゴシック"/>
            </a:rPr>
            <a:t>0.14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個人市民税（</a:t>
          </a:r>
          <a:r>
            <a:rPr kumimoji="1" lang="en-US" altLang="ja-JP" sz="1300">
              <a:latin typeface="ＭＳ Ｐゴシック"/>
            </a:rPr>
            <a:t>1.3</a:t>
          </a:r>
          <a:r>
            <a:rPr kumimoji="1" lang="ja-JP" altLang="en-US" sz="1300">
              <a:latin typeface="ＭＳ Ｐゴシック"/>
            </a:rPr>
            <a:t>％増）及び法人市民税（</a:t>
          </a:r>
          <a:r>
            <a:rPr kumimoji="1" lang="en-US" altLang="ja-JP" sz="1300">
              <a:latin typeface="ＭＳ Ｐゴシック"/>
            </a:rPr>
            <a:t>26.3</a:t>
          </a:r>
          <a:r>
            <a:rPr kumimoji="1" lang="ja-JP" altLang="en-US" sz="1300">
              <a:latin typeface="ＭＳ Ｐゴシック"/>
            </a:rPr>
            <a:t>％増）は，景気回復に伴い前年度に比べて増加しており，市町村民税全体でも前年度に比べて</a:t>
          </a:r>
          <a:r>
            <a:rPr kumimoji="1" lang="en-US" altLang="ja-JP" sz="1300">
              <a:latin typeface="ＭＳ Ｐゴシック"/>
            </a:rPr>
            <a:t>2.7</a:t>
          </a:r>
          <a:r>
            <a:rPr kumimoji="1" lang="ja-JP" altLang="en-US" sz="1300">
              <a:latin typeface="ＭＳ Ｐゴシック"/>
            </a:rPr>
            <a:t>％増となっている。しかし，財政状況は依然として厳しい状況であるため，今後も税収の確保に努めるとともに，事務事業の見直し等により歳出削減に努める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146957</xdr:rowOff>
    </xdr:to>
    <xdr:cxnSp macro="">
      <xdr:nvCxnSpPr>
        <xdr:cNvPr id="70" name="直線コネクタ 69"/>
        <xdr:cNvCxnSpPr/>
      </xdr:nvCxnSpPr>
      <xdr:spPr>
        <a:xfrm>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28122</xdr:rowOff>
    </xdr:from>
    <xdr:to>
      <xdr:col>6</xdr:col>
      <xdr:colOff>50800</xdr:colOff>
      <xdr:row>44</xdr:row>
      <xdr:rowOff>129722</xdr:rowOff>
    </xdr:to>
    <xdr:sp macro="" textlink="">
      <xdr:nvSpPr>
        <xdr:cNvPr id="74" name="フローチャート : 判断 73"/>
        <xdr:cNvSpPr/>
      </xdr:nvSpPr>
      <xdr:spPr>
        <a:xfrm>
          <a:off x="4064000" y="7571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75" name="テキスト ボックス 74"/>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129722</xdr:rowOff>
    </xdr:to>
    <xdr:cxnSp macro="">
      <xdr:nvCxnSpPr>
        <xdr:cNvPr id="76" name="直線コネクタ 75"/>
        <xdr:cNvCxnSpPr/>
      </xdr:nvCxnSpPr>
      <xdr:spPr>
        <a:xfrm>
          <a:off x="2336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95250</xdr:rowOff>
    </xdr:to>
    <xdr:cxnSp macro="">
      <xdr:nvCxnSpPr>
        <xdr:cNvPr id="79" name="直線コネクタ 78"/>
        <xdr:cNvCxnSpPr/>
      </xdr:nvCxnSpPr>
      <xdr:spPr>
        <a:xfrm>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9" name="円/楕円 88"/>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68234</xdr:rowOff>
    </xdr:from>
    <xdr:ext cx="762000" cy="259045"/>
    <xdr:sp macro="" textlink="">
      <xdr:nvSpPr>
        <xdr:cNvPr id="90"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92" name="テキスト ボックス 91"/>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5" name="円/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7" name="円/楕円 96"/>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8" name="テキスト ボックス 97"/>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前年度に比べ人件費は</a:t>
          </a:r>
          <a:r>
            <a:rPr kumimoji="1" lang="en-US" altLang="ja-JP" sz="1300">
              <a:latin typeface="ＭＳ Ｐゴシック"/>
            </a:rPr>
            <a:t>1.5</a:t>
          </a:r>
          <a:r>
            <a:rPr kumimoji="1" lang="ja-JP" altLang="en-US" sz="1300">
              <a:latin typeface="ＭＳ Ｐゴシック"/>
            </a:rPr>
            <a:t>％減少しているが，扶助費（</a:t>
          </a:r>
          <a:r>
            <a:rPr kumimoji="1" lang="en-US" altLang="ja-JP" sz="1300">
              <a:latin typeface="ＭＳ Ｐゴシック"/>
            </a:rPr>
            <a:t>6.5</a:t>
          </a:r>
          <a:r>
            <a:rPr kumimoji="1" lang="ja-JP" altLang="en-US" sz="1300">
              <a:latin typeface="ＭＳ Ｐゴシック"/>
            </a:rPr>
            <a:t>％増）及び公債費（</a:t>
          </a:r>
          <a:r>
            <a:rPr kumimoji="1" lang="en-US" altLang="ja-JP" sz="1300">
              <a:latin typeface="ＭＳ Ｐゴシック"/>
            </a:rPr>
            <a:t>0.7</a:t>
          </a:r>
          <a:r>
            <a:rPr kumimoji="1" lang="ja-JP" altLang="en-US" sz="1300">
              <a:latin typeface="ＭＳ Ｐゴシック"/>
            </a:rPr>
            <a:t>％増）の増により義務的経費は増加している。</a:t>
          </a:r>
          <a:endParaRPr kumimoji="1" lang="en-US" altLang="ja-JP" sz="1300">
            <a:latin typeface="ＭＳ Ｐゴシック"/>
          </a:endParaRPr>
        </a:p>
        <a:p>
          <a:r>
            <a:rPr kumimoji="1" lang="ja-JP" altLang="en-US" sz="1300">
              <a:latin typeface="ＭＳ Ｐゴシック"/>
            </a:rPr>
            <a:t>　経常一般財源（</a:t>
          </a:r>
          <a:r>
            <a:rPr kumimoji="1" lang="en-US" altLang="ja-JP" sz="1300">
              <a:latin typeface="ＭＳ Ｐゴシック"/>
            </a:rPr>
            <a:t>1.3</a:t>
          </a:r>
          <a:r>
            <a:rPr kumimoji="1" lang="ja-JP" altLang="en-US" sz="1300">
              <a:latin typeface="ＭＳ Ｐゴシック"/>
            </a:rPr>
            <a:t>％増）が増加しているため，経常収支比率は</a:t>
          </a:r>
          <a:r>
            <a:rPr kumimoji="1" lang="en-US" altLang="ja-JP" sz="1300">
              <a:latin typeface="ＭＳ Ｐゴシック"/>
            </a:rPr>
            <a:t>91.7</a:t>
          </a:r>
          <a:r>
            <a:rPr kumimoji="1" lang="ja-JP" altLang="en-US" sz="1300">
              <a:latin typeface="ＭＳ Ｐゴシック"/>
            </a:rPr>
            <a:t>％で前年度より</a:t>
          </a:r>
          <a:r>
            <a:rPr kumimoji="1" lang="en-US" altLang="ja-JP" sz="1300">
              <a:latin typeface="ＭＳ Ｐゴシック"/>
            </a:rPr>
            <a:t>0.1</a:t>
          </a:r>
          <a:r>
            <a:rPr kumimoji="1" lang="ja-JP" altLang="en-US" sz="1300">
              <a:latin typeface="ＭＳ Ｐゴシック"/>
            </a:rPr>
            <a:t>ポイント改善しているが，依然として類似団体内平均を上回っている。</a:t>
          </a:r>
          <a:endParaRPr kumimoji="1" lang="en-US" altLang="ja-JP" sz="1300">
            <a:latin typeface="ＭＳ Ｐゴシック"/>
          </a:endParaRPr>
        </a:p>
        <a:p>
          <a:r>
            <a:rPr kumimoji="1" lang="ja-JP" altLang="en-US" sz="1300">
              <a:latin typeface="ＭＳ Ｐゴシック"/>
            </a:rPr>
            <a:t>　今後も地方債の積極的な繰上償還の実施により，公債費の縮減を図り，経常収支比率を</a:t>
          </a:r>
          <a:r>
            <a:rPr kumimoji="1" lang="en-US" altLang="ja-JP" sz="1300">
              <a:latin typeface="ＭＳ Ｐゴシック"/>
            </a:rPr>
            <a:t>90</a:t>
          </a:r>
          <a:r>
            <a:rPr kumimoji="1" lang="ja-JP" altLang="en-US" sz="1300">
              <a:latin typeface="ＭＳ Ｐゴシック"/>
            </a:rPr>
            <a:t>％未満にすることを目標とする。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62019</xdr:rowOff>
    </xdr:from>
    <xdr:to>
      <xdr:col>7</xdr:col>
      <xdr:colOff>152400</xdr:colOff>
      <xdr:row>63</xdr:row>
      <xdr:rowOff>66040</xdr:rowOff>
    </xdr:to>
    <xdr:cxnSp macro="">
      <xdr:nvCxnSpPr>
        <xdr:cNvPr id="133" name="直線コネクタ 132"/>
        <xdr:cNvCxnSpPr/>
      </xdr:nvCxnSpPr>
      <xdr:spPr>
        <a:xfrm flipV="1">
          <a:off x="4114800" y="1086336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33867</xdr:rowOff>
    </xdr:from>
    <xdr:to>
      <xdr:col>6</xdr:col>
      <xdr:colOff>0</xdr:colOff>
      <xdr:row>63</xdr:row>
      <xdr:rowOff>66040</xdr:rowOff>
    </xdr:to>
    <xdr:cxnSp macro="">
      <xdr:nvCxnSpPr>
        <xdr:cNvPr id="136" name="直線コネクタ 135"/>
        <xdr:cNvCxnSpPr/>
      </xdr:nvCxnSpPr>
      <xdr:spPr>
        <a:xfrm>
          <a:off x="3225800" y="108352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9737</xdr:rowOff>
    </xdr:from>
    <xdr:to>
      <xdr:col>4</xdr:col>
      <xdr:colOff>482600</xdr:colOff>
      <xdr:row>63</xdr:row>
      <xdr:rowOff>33867</xdr:rowOff>
    </xdr:to>
    <xdr:cxnSp macro="">
      <xdr:nvCxnSpPr>
        <xdr:cNvPr id="139" name="直線コネクタ 138"/>
        <xdr:cNvCxnSpPr/>
      </xdr:nvCxnSpPr>
      <xdr:spPr>
        <a:xfrm>
          <a:off x="2336800" y="1081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40" name="フローチャート :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41" name="テキスト ボックス 140"/>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63</xdr:row>
      <xdr:rowOff>122344</xdr:rowOff>
    </xdr:to>
    <xdr:cxnSp macro="">
      <xdr:nvCxnSpPr>
        <xdr:cNvPr id="142" name="直線コネクタ 141"/>
        <xdr:cNvCxnSpPr/>
      </xdr:nvCxnSpPr>
      <xdr:spPr>
        <a:xfrm flipV="1">
          <a:off x="1447800" y="108110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44" name="テキスト ボックス 143"/>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126365</xdr:rowOff>
    </xdr:from>
    <xdr:to>
      <xdr:col>2</xdr:col>
      <xdr:colOff>127000</xdr:colOff>
      <xdr:row>63</xdr:row>
      <xdr:rowOff>56515</xdr:rowOff>
    </xdr:to>
    <xdr:sp macro="" textlink="">
      <xdr:nvSpPr>
        <xdr:cNvPr id="145" name="フローチャート : 判断 144"/>
        <xdr:cNvSpPr/>
      </xdr:nvSpPr>
      <xdr:spPr>
        <a:xfrm>
          <a:off x="1397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66692</xdr:rowOff>
    </xdr:from>
    <xdr:ext cx="762000" cy="259045"/>
    <xdr:sp macro="" textlink="">
      <xdr:nvSpPr>
        <xdr:cNvPr id="146" name="テキスト ボックス 145"/>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11219</xdr:rowOff>
    </xdr:from>
    <xdr:to>
      <xdr:col>7</xdr:col>
      <xdr:colOff>203200</xdr:colOff>
      <xdr:row>63</xdr:row>
      <xdr:rowOff>112819</xdr:rowOff>
    </xdr:to>
    <xdr:sp macro="" textlink="">
      <xdr:nvSpPr>
        <xdr:cNvPr id="152" name="円/楕円 151"/>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154746</xdr:rowOff>
    </xdr:from>
    <xdr:ext cx="762000" cy="259045"/>
    <xdr:sp macro="" textlink="">
      <xdr:nvSpPr>
        <xdr:cNvPr id="153" name="財政構造の弾力性該当値テキスト"/>
        <xdr:cNvSpPr txBox="1"/>
      </xdr:nvSpPr>
      <xdr:spPr>
        <a:xfrm>
          <a:off x="50419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4" name="円/楕円 153"/>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5" name="テキスト ボックス 154"/>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154517</xdr:rowOff>
    </xdr:from>
    <xdr:to>
      <xdr:col>4</xdr:col>
      <xdr:colOff>533400</xdr:colOff>
      <xdr:row>63</xdr:row>
      <xdr:rowOff>84667</xdr:rowOff>
    </xdr:to>
    <xdr:sp macro="" textlink="">
      <xdr:nvSpPr>
        <xdr:cNvPr id="156" name="円/楕円 155"/>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57" name="テキスト ボックス 156"/>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8" name="円/楕円 157"/>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59" name="テキスト ボックス 158"/>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60" name="円/楕円 159"/>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61" name="テキスト ボックス 160"/>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[129,447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前年度に比べ，人件費（</a:t>
          </a:r>
          <a:r>
            <a:rPr kumimoji="1" lang="en-US" altLang="ja-JP" sz="1300">
              <a:latin typeface="ＭＳ Ｐゴシック"/>
            </a:rPr>
            <a:t>1.5%</a:t>
          </a:r>
          <a:r>
            <a:rPr kumimoji="1" lang="ja-JP" altLang="en-US" sz="1300">
              <a:latin typeface="ＭＳ Ｐゴシック"/>
            </a:rPr>
            <a:t>減）及び維持補修費（</a:t>
          </a:r>
          <a:r>
            <a:rPr kumimoji="1" lang="en-US" altLang="ja-JP" sz="1300">
              <a:latin typeface="ＭＳ Ｐゴシック"/>
            </a:rPr>
            <a:t>24</a:t>
          </a:r>
          <a:r>
            <a:rPr kumimoji="1" lang="ja-JP" altLang="en-US" sz="1300">
              <a:latin typeface="ＭＳ Ｐゴシック"/>
            </a:rPr>
            <a:t>％減）が減少したことから全体額も昨年度に比べ減少しているが，物件費（</a:t>
          </a:r>
          <a:r>
            <a:rPr kumimoji="1" lang="en-US" altLang="ja-JP" sz="1300">
              <a:latin typeface="ＭＳ Ｐゴシック"/>
            </a:rPr>
            <a:t>0.3</a:t>
          </a:r>
          <a:r>
            <a:rPr kumimoji="1" lang="ja-JP" altLang="en-US" sz="1300">
              <a:latin typeface="ＭＳ Ｐゴシック"/>
            </a:rPr>
            <a:t>％増）は依然増加している。</a:t>
          </a:r>
          <a:endParaRPr kumimoji="1" lang="en-US" altLang="ja-JP" sz="1300">
            <a:latin typeface="ＭＳ Ｐゴシック"/>
          </a:endParaRPr>
        </a:p>
        <a:p>
          <a:r>
            <a:rPr kumimoji="1" lang="ja-JP" altLang="en-US" sz="1300">
              <a:latin typeface="ＭＳ Ｐゴシック"/>
            </a:rPr>
            <a:t>　今後も引き続き，定員管理適正化計画の着実な実施等による人件費の削減や，指定管理者の拡大，民間委託，事業の抜本的な見直し等により物件費の削減に努める。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78876</xdr:rowOff>
    </xdr:from>
    <xdr:to>
      <xdr:col>7</xdr:col>
      <xdr:colOff>152400</xdr:colOff>
      <xdr:row>81</xdr:row>
      <xdr:rowOff>80956</xdr:rowOff>
    </xdr:to>
    <xdr:cxnSp macro="">
      <xdr:nvCxnSpPr>
        <xdr:cNvPr id="197" name="直線コネクタ 196"/>
        <xdr:cNvCxnSpPr/>
      </xdr:nvCxnSpPr>
      <xdr:spPr>
        <a:xfrm flipV="1">
          <a:off x="4114800" y="13966326"/>
          <a:ext cx="8382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78222</xdr:rowOff>
    </xdr:from>
    <xdr:to>
      <xdr:col>6</xdr:col>
      <xdr:colOff>0</xdr:colOff>
      <xdr:row>81</xdr:row>
      <xdr:rowOff>80956</xdr:rowOff>
    </xdr:to>
    <xdr:cxnSp macro="">
      <xdr:nvCxnSpPr>
        <xdr:cNvPr id="200" name="直線コネクタ 199"/>
        <xdr:cNvCxnSpPr/>
      </xdr:nvCxnSpPr>
      <xdr:spPr>
        <a:xfrm>
          <a:off x="3225800" y="13965672"/>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54959</xdr:rowOff>
    </xdr:from>
    <xdr:to>
      <xdr:col>6</xdr:col>
      <xdr:colOff>50800</xdr:colOff>
      <xdr:row>81</xdr:row>
      <xdr:rowOff>156559</xdr:rowOff>
    </xdr:to>
    <xdr:sp macro="" textlink="">
      <xdr:nvSpPr>
        <xdr:cNvPr id="201" name="フローチャート : 判断 200"/>
        <xdr:cNvSpPr/>
      </xdr:nvSpPr>
      <xdr:spPr>
        <a:xfrm>
          <a:off x="4064000" y="1394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141336</xdr:rowOff>
    </xdr:from>
    <xdr:ext cx="736600" cy="259045"/>
    <xdr:sp macro="" textlink="">
      <xdr:nvSpPr>
        <xdr:cNvPr id="202" name="テキスト ボックス 201"/>
        <xdr:cNvSpPr txBox="1"/>
      </xdr:nvSpPr>
      <xdr:spPr>
        <a:xfrm>
          <a:off x="3733800" y="14028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68143</xdr:rowOff>
    </xdr:from>
    <xdr:to>
      <xdr:col>4</xdr:col>
      <xdr:colOff>482600</xdr:colOff>
      <xdr:row>81</xdr:row>
      <xdr:rowOff>78222</xdr:rowOff>
    </xdr:to>
    <xdr:cxnSp macro="">
      <xdr:nvCxnSpPr>
        <xdr:cNvPr id="203" name="直線コネクタ 202"/>
        <xdr:cNvCxnSpPr/>
      </xdr:nvCxnSpPr>
      <xdr:spPr>
        <a:xfrm>
          <a:off x="2336800" y="13955593"/>
          <a:ext cx="889000" cy="1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163531</xdr:rowOff>
    </xdr:from>
    <xdr:to>
      <xdr:col>4</xdr:col>
      <xdr:colOff>533400</xdr:colOff>
      <xdr:row>81</xdr:row>
      <xdr:rowOff>93681</xdr:rowOff>
    </xdr:to>
    <xdr:sp macro="" textlink="">
      <xdr:nvSpPr>
        <xdr:cNvPr id="204" name="フローチャート : 判断 203"/>
        <xdr:cNvSpPr/>
      </xdr:nvSpPr>
      <xdr:spPr>
        <a:xfrm>
          <a:off x="3175000" y="1387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103858</xdr:rowOff>
    </xdr:from>
    <xdr:ext cx="762000" cy="259045"/>
    <xdr:sp macro="" textlink="">
      <xdr:nvSpPr>
        <xdr:cNvPr id="205" name="テキスト ボックス 204"/>
        <xdr:cNvSpPr txBox="1"/>
      </xdr:nvSpPr>
      <xdr:spPr>
        <a:xfrm>
          <a:off x="2844800" y="1364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68143</xdr:rowOff>
    </xdr:from>
    <xdr:to>
      <xdr:col>3</xdr:col>
      <xdr:colOff>279400</xdr:colOff>
      <xdr:row>81</xdr:row>
      <xdr:rowOff>68684</xdr:rowOff>
    </xdr:to>
    <xdr:cxnSp macro="">
      <xdr:nvCxnSpPr>
        <xdr:cNvPr id="206" name="直線コネクタ 205"/>
        <xdr:cNvCxnSpPr/>
      </xdr:nvCxnSpPr>
      <xdr:spPr>
        <a:xfrm flipV="1">
          <a:off x="1447800" y="13955593"/>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156404</xdr:rowOff>
    </xdr:from>
    <xdr:to>
      <xdr:col>3</xdr:col>
      <xdr:colOff>330200</xdr:colOff>
      <xdr:row>81</xdr:row>
      <xdr:rowOff>86554</xdr:rowOff>
    </xdr:to>
    <xdr:sp macro="" textlink="">
      <xdr:nvSpPr>
        <xdr:cNvPr id="207" name="フローチャート : 判断 206"/>
        <xdr:cNvSpPr/>
      </xdr:nvSpPr>
      <xdr:spPr>
        <a:xfrm>
          <a:off x="2286000" y="13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96731</xdr:rowOff>
    </xdr:from>
    <xdr:ext cx="762000" cy="259045"/>
    <xdr:sp macro="" textlink="">
      <xdr:nvSpPr>
        <xdr:cNvPr id="208" name="テキスト ボックス 207"/>
        <xdr:cNvSpPr txBox="1"/>
      </xdr:nvSpPr>
      <xdr:spPr>
        <a:xfrm>
          <a:off x="1955800" y="1364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159158</xdr:rowOff>
    </xdr:from>
    <xdr:to>
      <xdr:col>2</xdr:col>
      <xdr:colOff>127000</xdr:colOff>
      <xdr:row>81</xdr:row>
      <xdr:rowOff>89308</xdr:rowOff>
    </xdr:to>
    <xdr:sp macro="" textlink="">
      <xdr:nvSpPr>
        <xdr:cNvPr id="209" name="フローチャート : 判断 208"/>
        <xdr:cNvSpPr/>
      </xdr:nvSpPr>
      <xdr:spPr>
        <a:xfrm>
          <a:off x="1397000" y="1387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99485</xdr:rowOff>
    </xdr:from>
    <xdr:ext cx="762000" cy="259045"/>
    <xdr:sp macro="" textlink="">
      <xdr:nvSpPr>
        <xdr:cNvPr id="210" name="テキスト ボックス 209"/>
        <xdr:cNvSpPr txBox="1"/>
      </xdr:nvSpPr>
      <xdr:spPr>
        <a:xfrm>
          <a:off x="1066800" y="1364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28076</xdr:rowOff>
    </xdr:from>
    <xdr:to>
      <xdr:col>7</xdr:col>
      <xdr:colOff>203200</xdr:colOff>
      <xdr:row>81</xdr:row>
      <xdr:rowOff>129676</xdr:rowOff>
    </xdr:to>
    <xdr:sp macro="" textlink="">
      <xdr:nvSpPr>
        <xdr:cNvPr id="216" name="円/楕円 215"/>
        <xdr:cNvSpPr/>
      </xdr:nvSpPr>
      <xdr:spPr>
        <a:xfrm>
          <a:off x="4902200" y="139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76353</xdr:rowOff>
    </xdr:from>
    <xdr:ext cx="762000" cy="259045"/>
    <xdr:sp macro="" textlink="">
      <xdr:nvSpPr>
        <xdr:cNvPr id="217" name="人件費・物件費等の状況該当値テキスト"/>
        <xdr:cNvSpPr txBox="1"/>
      </xdr:nvSpPr>
      <xdr:spPr>
        <a:xfrm>
          <a:off x="5041900" y="1396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129,447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30156</xdr:rowOff>
    </xdr:from>
    <xdr:to>
      <xdr:col>6</xdr:col>
      <xdr:colOff>50800</xdr:colOff>
      <xdr:row>81</xdr:row>
      <xdr:rowOff>131756</xdr:rowOff>
    </xdr:to>
    <xdr:sp macro="" textlink="">
      <xdr:nvSpPr>
        <xdr:cNvPr id="218" name="円/楕円 217"/>
        <xdr:cNvSpPr/>
      </xdr:nvSpPr>
      <xdr:spPr>
        <a:xfrm>
          <a:off x="4064000" y="139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141933</xdr:rowOff>
    </xdr:from>
    <xdr:ext cx="736600" cy="259045"/>
    <xdr:sp macro="" textlink="">
      <xdr:nvSpPr>
        <xdr:cNvPr id="219" name="テキスト ボックス 218"/>
        <xdr:cNvSpPr txBox="1"/>
      </xdr:nvSpPr>
      <xdr:spPr>
        <a:xfrm>
          <a:off x="3733800" y="1368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27422</xdr:rowOff>
    </xdr:from>
    <xdr:to>
      <xdr:col>4</xdr:col>
      <xdr:colOff>533400</xdr:colOff>
      <xdr:row>81</xdr:row>
      <xdr:rowOff>129022</xdr:rowOff>
    </xdr:to>
    <xdr:sp macro="" textlink="">
      <xdr:nvSpPr>
        <xdr:cNvPr id="220" name="円/楕円 219"/>
        <xdr:cNvSpPr/>
      </xdr:nvSpPr>
      <xdr:spPr>
        <a:xfrm>
          <a:off x="3175000" y="139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113799</xdr:rowOff>
    </xdr:from>
    <xdr:ext cx="762000" cy="259045"/>
    <xdr:sp macro="" textlink="">
      <xdr:nvSpPr>
        <xdr:cNvPr id="221" name="テキスト ボックス 220"/>
        <xdr:cNvSpPr txBox="1"/>
      </xdr:nvSpPr>
      <xdr:spPr>
        <a:xfrm>
          <a:off x="2844800" y="14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17343</xdr:rowOff>
    </xdr:from>
    <xdr:to>
      <xdr:col>3</xdr:col>
      <xdr:colOff>330200</xdr:colOff>
      <xdr:row>81</xdr:row>
      <xdr:rowOff>118943</xdr:rowOff>
    </xdr:to>
    <xdr:sp macro="" textlink="">
      <xdr:nvSpPr>
        <xdr:cNvPr id="222" name="円/楕円 221"/>
        <xdr:cNvSpPr/>
      </xdr:nvSpPr>
      <xdr:spPr>
        <a:xfrm>
          <a:off x="2286000" y="139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103720</xdr:rowOff>
    </xdr:from>
    <xdr:ext cx="762000" cy="259045"/>
    <xdr:sp macro="" textlink="">
      <xdr:nvSpPr>
        <xdr:cNvPr id="223" name="テキスト ボックス 222"/>
        <xdr:cNvSpPr txBox="1"/>
      </xdr:nvSpPr>
      <xdr:spPr>
        <a:xfrm>
          <a:off x="1955800" y="1399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17884</xdr:rowOff>
    </xdr:from>
    <xdr:to>
      <xdr:col>2</xdr:col>
      <xdr:colOff>127000</xdr:colOff>
      <xdr:row>81</xdr:row>
      <xdr:rowOff>119484</xdr:rowOff>
    </xdr:to>
    <xdr:sp macro="" textlink="">
      <xdr:nvSpPr>
        <xdr:cNvPr id="224" name="円/楕円 223"/>
        <xdr:cNvSpPr/>
      </xdr:nvSpPr>
      <xdr:spPr>
        <a:xfrm>
          <a:off x="1397000" y="139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104261</xdr:rowOff>
    </xdr:from>
    <xdr:ext cx="762000" cy="259045"/>
    <xdr:sp macro="" textlink="">
      <xdr:nvSpPr>
        <xdr:cNvPr id="225" name="テキスト ボックス 224"/>
        <xdr:cNvSpPr txBox="1"/>
      </xdr:nvSpPr>
      <xdr:spPr>
        <a:xfrm>
          <a:off x="1066800" y="1399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市町村合併を機に国の制度に準拠した給料表の見直しを行ったことや，平成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月に給与構造改革に基づく給料表を導入したことにより，全国市平均以下となっている。今後も給与水準の適正化に努める。</a:t>
          </a:r>
          <a:endParaRPr kumimoji="1" lang="en-US" altLang="ja-JP" sz="1300">
            <a:latin typeface="ＭＳ Ｐゴシック"/>
          </a:endParaRPr>
        </a:p>
        <a:p>
          <a:r>
            <a:rPr kumimoji="1" lang="ja-JP" altLang="en-US" sz="1300">
              <a:latin typeface="ＭＳ Ｐゴシック"/>
            </a:rPr>
            <a:t>　なお，</a:t>
          </a:r>
          <a:r>
            <a:rPr kumimoji="1" lang="en-US" altLang="ja-JP" sz="1300">
              <a:latin typeface="ＭＳ Ｐゴシック"/>
            </a:rPr>
            <a:t>H24</a:t>
          </a:r>
          <a:r>
            <a:rPr kumimoji="1" lang="ja-JP" altLang="en-US" sz="1300">
              <a:latin typeface="ＭＳ Ｐゴシック"/>
            </a:rPr>
            <a:t>から下がった要因は，国家公務員の時限的な給与改定特例法に伴う措置（</a:t>
          </a:r>
          <a:r>
            <a:rPr kumimoji="1" lang="en-US" altLang="ja-JP" sz="1300">
              <a:latin typeface="ＭＳ Ｐゴシック"/>
            </a:rPr>
            <a:t>2</a:t>
          </a:r>
          <a:r>
            <a:rPr kumimoji="1" lang="ja-JP" altLang="en-US" sz="1300">
              <a:latin typeface="ＭＳ Ｐゴシック"/>
            </a:rPr>
            <a:t>年間）により，比較する国家公務員の給与が減少したためである。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83</xdr:row>
      <xdr:rowOff>167821</xdr:rowOff>
    </xdr:to>
    <xdr:cxnSp macro="">
      <xdr:nvCxnSpPr>
        <xdr:cNvPr id="261" name="直線コネクタ 260"/>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83</xdr:row>
      <xdr:rowOff>167821</xdr:rowOff>
    </xdr:to>
    <xdr:cxnSp macro="">
      <xdr:nvCxnSpPr>
        <xdr:cNvPr id="264" name="直線コネクタ 263"/>
        <xdr:cNvCxnSpPr/>
      </xdr:nvCxnSpPr>
      <xdr:spPr>
        <a:xfrm>
          <a:off x="15290800" y="143522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5" name="フローチャート : 判断 264"/>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6" name="テキスト ボックス 265"/>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83</xdr:row>
      <xdr:rowOff>156332</xdr:rowOff>
    </xdr:to>
    <xdr:cxnSp macro="">
      <xdr:nvCxnSpPr>
        <xdr:cNvPr id="267" name="直線コネクタ 266"/>
        <xdr:cNvCxnSpPr/>
      </xdr:nvCxnSpPr>
      <xdr:spPr>
        <a:xfrm flipV="1">
          <a:off x="14401800" y="143522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8" name="フローチャート : 判断 267"/>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69" name="テキスト ボックス 268"/>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89</xdr:row>
      <xdr:rowOff>12398</xdr:rowOff>
    </xdr:to>
    <xdr:cxnSp macro="">
      <xdr:nvCxnSpPr>
        <xdr:cNvPr id="270" name="直線コネクタ 269"/>
        <xdr:cNvCxnSpPr/>
      </xdr:nvCxnSpPr>
      <xdr:spPr>
        <a:xfrm flipV="1">
          <a:off x="13512800" y="14386682"/>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71" name="フローチャート : 判断 270"/>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72" name="テキスト ボックス 271"/>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3" name="フローチャート : 判断 272"/>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4" name="テキスト ボックス 273"/>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80" name="円/楕円 279"/>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89098</xdr:rowOff>
    </xdr:from>
    <xdr:ext cx="762000" cy="259045"/>
    <xdr:sp macro="" textlink="">
      <xdr:nvSpPr>
        <xdr:cNvPr id="281"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82" name="円/楕円 281"/>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83" name="テキスト ボックス 282"/>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4" name="円/楕円 283"/>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85" name="テキスト ボックス 284"/>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6" name="円/楕円 285"/>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45859</xdr:rowOff>
    </xdr:from>
    <xdr:ext cx="762000" cy="259045"/>
    <xdr:sp macro="" textlink="">
      <xdr:nvSpPr>
        <xdr:cNvPr id="287" name="テキスト ボックス 286"/>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88" name="円/楕円 287"/>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73375</xdr:rowOff>
    </xdr:from>
    <xdr:ext cx="762000" cy="259045"/>
    <xdr:sp macro="" textlink="">
      <xdr:nvSpPr>
        <xdr:cNvPr id="289" name="テキスト ボックス 288"/>
        <xdr:cNvSpPr txBox="1"/>
      </xdr:nvSpPr>
      <xdr:spPr>
        <a:xfrm>
          <a:off x="13131800" y="149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広域消防事務について受託していることから，類似団体内平均より多い</a:t>
          </a:r>
          <a:r>
            <a:rPr kumimoji="1" lang="en-US" altLang="ja-JP" sz="1300">
              <a:latin typeface="ＭＳ Ｐゴシック"/>
            </a:rPr>
            <a:t>8.62</a:t>
          </a:r>
          <a:r>
            <a:rPr kumimoji="1" lang="ja-JP" altLang="en-US" sz="1300">
              <a:latin typeface="ＭＳ Ｐゴシック"/>
            </a:rPr>
            <a:t>人となっている。今後とも，効率的な行政組織の確立を実現するため，定員管理適正化計画に基づき，事務事業の見直しや民間委託等に積極的に取り組む。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114300</xdr:rowOff>
    </xdr:from>
    <xdr:to>
      <xdr:col>24</xdr:col>
      <xdr:colOff>558800</xdr:colOff>
      <xdr:row>63</xdr:row>
      <xdr:rowOff>118321</xdr:rowOff>
    </xdr:to>
    <xdr:cxnSp macro="">
      <xdr:nvCxnSpPr>
        <xdr:cNvPr id="324" name="直線コネクタ 323"/>
        <xdr:cNvCxnSpPr/>
      </xdr:nvCxnSpPr>
      <xdr:spPr>
        <a:xfrm>
          <a:off x="16179800" y="1091565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102235</xdr:rowOff>
    </xdr:from>
    <xdr:to>
      <xdr:col>23</xdr:col>
      <xdr:colOff>406400</xdr:colOff>
      <xdr:row>63</xdr:row>
      <xdr:rowOff>114300</xdr:rowOff>
    </xdr:to>
    <xdr:cxnSp macro="">
      <xdr:nvCxnSpPr>
        <xdr:cNvPr id="327" name="直線コネクタ 326"/>
        <xdr:cNvCxnSpPr/>
      </xdr:nvCxnSpPr>
      <xdr:spPr>
        <a:xfrm>
          <a:off x="15290800" y="109035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106256</xdr:rowOff>
    </xdr:from>
    <xdr:to>
      <xdr:col>23</xdr:col>
      <xdr:colOff>457200</xdr:colOff>
      <xdr:row>63</xdr:row>
      <xdr:rowOff>36406</xdr:rowOff>
    </xdr:to>
    <xdr:sp macro="" textlink="">
      <xdr:nvSpPr>
        <xdr:cNvPr id="328" name="フローチャート : 判断 327"/>
        <xdr:cNvSpPr/>
      </xdr:nvSpPr>
      <xdr:spPr>
        <a:xfrm>
          <a:off x="16129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46583</xdr:rowOff>
    </xdr:from>
    <xdr:ext cx="736600" cy="259045"/>
    <xdr:sp macro="" textlink="">
      <xdr:nvSpPr>
        <xdr:cNvPr id="329" name="テキスト ボックス 328"/>
        <xdr:cNvSpPr txBox="1"/>
      </xdr:nvSpPr>
      <xdr:spPr>
        <a:xfrm>
          <a:off x="15798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90170</xdr:rowOff>
    </xdr:from>
    <xdr:to>
      <xdr:col>22</xdr:col>
      <xdr:colOff>203200</xdr:colOff>
      <xdr:row>63</xdr:row>
      <xdr:rowOff>102235</xdr:rowOff>
    </xdr:to>
    <xdr:cxnSp macro="">
      <xdr:nvCxnSpPr>
        <xdr:cNvPr id="330" name="直線コネクタ 329"/>
        <xdr:cNvCxnSpPr/>
      </xdr:nvCxnSpPr>
      <xdr:spPr>
        <a:xfrm>
          <a:off x="14401800" y="1089152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131445</xdr:rowOff>
    </xdr:from>
    <xdr:to>
      <xdr:col>22</xdr:col>
      <xdr:colOff>254000</xdr:colOff>
      <xdr:row>61</xdr:row>
      <xdr:rowOff>61595</xdr:rowOff>
    </xdr:to>
    <xdr:sp macro="" textlink="">
      <xdr:nvSpPr>
        <xdr:cNvPr id="331" name="フローチャート :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71772</xdr:rowOff>
    </xdr:from>
    <xdr:ext cx="762000" cy="259045"/>
    <xdr:sp macro="" textlink="">
      <xdr:nvSpPr>
        <xdr:cNvPr id="332" name="テキスト ボックス 331"/>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90170</xdr:rowOff>
    </xdr:from>
    <xdr:to>
      <xdr:col>21</xdr:col>
      <xdr:colOff>0</xdr:colOff>
      <xdr:row>63</xdr:row>
      <xdr:rowOff>100224</xdr:rowOff>
    </xdr:to>
    <xdr:cxnSp macro="">
      <xdr:nvCxnSpPr>
        <xdr:cNvPr id="333" name="直線コネクタ 332"/>
        <xdr:cNvCxnSpPr/>
      </xdr:nvCxnSpPr>
      <xdr:spPr>
        <a:xfrm flipV="1">
          <a:off x="13512800" y="1089152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135467</xdr:rowOff>
    </xdr:from>
    <xdr:to>
      <xdr:col>21</xdr:col>
      <xdr:colOff>50800</xdr:colOff>
      <xdr:row>61</xdr:row>
      <xdr:rowOff>65617</xdr:rowOff>
    </xdr:to>
    <xdr:sp macro="" textlink="">
      <xdr:nvSpPr>
        <xdr:cNvPr id="334" name="フローチャート : 判断 333"/>
        <xdr:cNvSpPr/>
      </xdr:nvSpPr>
      <xdr:spPr>
        <a:xfrm>
          <a:off x="14351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75794</xdr:rowOff>
    </xdr:from>
    <xdr:ext cx="762000" cy="259045"/>
    <xdr:sp macro="" textlink="">
      <xdr:nvSpPr>
        <xdr:cNvPr id="335" name="テキスト ボックス 334"/>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141499</xdr:rowOff>
    </xdr:from>
    <xdr:to>
      <xdr:col>19</xdr:col>
      <xdr:colOff>533400</xdr:colOff>
      <xdr:row>61</xdr:row>
      <xdr:rowOff>71649</xdr:rowOff>
    </xdr:to>
    <xdr:sp macro="" textlink="">
      <xdr:nvSpPr>
        <xdr:cNvPr id="336" name="フローチャート : 判断 335"/>
        <xdr:cNvSpPr/>
      </xdr:nvSpPr>
      <xdr:spPr>
        <a:xfrm>
          <a:off x="13462000" y="1042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81826</xdr:rowOff>
    </xdr:from>
    <xdr:ext cx="762000" cy="259045"/>
    <xdr:sp macro="" textlink="">
      <xdr:nvSpPr>
        <xdr:cNvPr id="337" name="テキスト ボックス 336"/>
        <xdr:cNvSpPr txBox="1"/>
      </xdr:nvSpPr>
      <xdr:spPr>
        <a:xfrm>
          <a:off x="13131800" y="1019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67521</xdr:rowOff>
    </xdr:from>
    <xdr:to>
      <xdr:col>24</xdr:col>
      <xdr:colOff>609600</xdr:colOff>
      <xdr:row>63</xdr:row>
      <xdr:rowOff>169121</xdr:rowOff>
    </xdr:to>
    <xdr:sp macro="" textlink="">
      <xdr:nvSpPr>
        <xdr:cNvPr id="343" name="円/楕円 342"/>
        <xdr:cNvSpPr/>
      </xdr:nvSpPr>
      <xdr:spPr>
        <a:xfrm>
          <a:off x="169672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39598</xdr:rowOff>
    </xdr:from>
    <xdr:ext cx="762000" cy="259045"/>
    <xdr:sp macro="" textlink="">
      <xdr:nvSpPr>
        <xdr:cNvPr id="344" name="定員管理の状況該当値テキスト"/>
        <xdr:cNvSpPr txBox="1"/>
      </xdr:nvSpPr>
      <xdr:spPr>
        <a:xfrm>
          <a:off x="17106900" y="1084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63500</xdr:rowOff>
    </xdr:from>
    <xdr:to>
      <xdr:col>23</xdr:col>
      <xdr:colOff>457200</xdr:colOff>
      <xdr:row>63</xdr:row>
      <xdr:rowOff>165100</xdr:rowOff>
    </xdr:to>
    <xdr:sp macro="" textlink="">
      <xdr:nvSpPr>
        <xdr:cNvPr id="345" name="円/楕円 344"/>
        <xdr:cNvSpPr/>
      </xdr:nvSpPr>
      <xdr:spPr>
        <a:xfrm>
          <a:off x="16129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149877</xdr:rowOff>
    </xdr:from>
    <xdr:ext cx="736600" cy="259045"/>
    <xdr:sp macro="" textlink="">
      <xdr:nvSpPr>
        <xdr:cNvPr id="346" name="テキスト ボックス 345"/>
        <xdr:cNvSpPr txBox="1"/>
      </xdr:nvSpPr>
      <xdr:spPr>
        <a:xfrm>
          <a:off x="15798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51435</xdr:rowOff>
    </xdr:from>
    <xdr:to>
      <xdr:col>22</xdr:col>
      <xdr:colOff>254000</xdr:colOff>
      <xdr:row>63</xdr:row>
      <xdr:rowOff>153035</xdr:rowOff>
    </xdr:to>
    <xdr:sp macro="" textlink="">
      <xdr:nvSpPr>
        <xdr:cNvPr id="347" name="円/楕円 346"/>
        <xdr:cNvSpPr/>
      </xdr:nvSpPr>
      <xdr:spPr>
        <a:xfrm>
          <a:off x="15240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137812</xdr:rowOff>
    </xdr:from>
    <xdr:ext cx="762000" cy="259045"/>
    <xdr:sp macro="" textlink="">
      <xdr:nvSpPr>
        <xdr:cNvPr id="348" name="テキスト ボックス 347"/>
        <xdr:cNvSpPr txBox="1"/>
      </xdr:nvSpPr>
      <xdr:spPr>
        <a:xfrm>
          <a:off x="14909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39370</xdr:rowOff>
    </xdr:from>
    <xdr:to>
      <xdr:col>21</xdr:col>
      <xdr:colOff>50800</xdr:colOff>
      <xdr:row>63</xdr:row>
      <xdr:rowOff>140970</xdr:rowOff>
    </xdr:to>
    <xdr:sp macro="" textlink="">
      <xdr:nvSpPr>
        <xdr:cNvPr id="349" name="円/楕円 348"/>
        <xdr:cNvSpPr/>
      </xdr:nvSpPr>
      <xdr:spPr>
        <a:xfrm>
          <a:off x="14351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125747</xdr:rowOff>
    </xdr:from>
    <xdr:ext cx="762000" cy="259045"/>
    <xdr:sp macro="" textlink="">
      <xdr:nvSpPr>
        <xdr:cNvPr id="350" name="テキスト ボックス 349"/>
        <xdr:cNvSpPr txBox="1"/>
      </xdr:nvSpPr>
      <xdr:spPr>
        <a:xfrm>
          <a:off x="14020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49424</xdr:rowOff>
    </xdr:from>
    <xdr:to>
      <xdr:col>19</xdr:col>
      <xdr:colOff>533400</xdr:colOff>
      <xdr:row>63</xdr:row>
      <xdr:rowOff>151024</xdr:rowOff>
    </xdr:to>
    <xdr:sp macro="" textlink="">
      <xdr:nvSpPr>
        <xdr:cNvPr id="351" name="円/楕円 350"/>
        <xdr:cNvSpPr/>
      </xdr:nvSpPr>
      <xdr:spPr>
        <a:xfrm>
          <a:off x="13462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135801</xdr:rowOff>
    </xdr:from>
    <xdr:ext cx="762000" cy="259045"/>
    <xdr:sp macro="" textlink="">
      <xdr:nvSpPr>
        <xdr:cNvPr id="352" name="テキスト ボックス 351"/>
        <xdr:cNvSpPr txBox="1"/>
      </xdr:nvSpPr>
      <xdr:spPr>
        <a:xfrm>
          <a:off x="13131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繰上償還の実施により，前年度と比べ</a:t>
          </a:r>
          <a:r>
            <a:rPr kumimoji="1" lang="en-US" altLang="ja-JP" sz="1300">
              <a:latin typeface="ＭＳ Ｐゴシック"/>
            </a:rPr>
            <a:t>0.9</a:t>
          </a:r>
          <a:r>
            <a:rPr kumimoji="1" lang="ja-JP" altLang="en-US" sz="1300">
              <a:latin typeface="ＭＳ Ｐゴシック"/>
            </a:rPr>
            <a:t>ポイント改善しているが，類似団体内平均を</a:t>
          </a:r>
          <a:r>
            <a:rPr kumimoji="1" lang="en-US" altLang="ja-JP" sz="1300">
              <a:latin typeface="ＭＳ Ｐゴシック"/>
            </a:rPr>
            <a:t>0.2</a:t>
          </a:r>
          <a:r>
            <a:rPr kumimoji="1" lang="ja-JP" altLang="en-US" sz="1300">
              <a:latin typeface="ＭＳ Ｐゴシック"/>
            </a:rPr>
            <a:t>ポイント上回っている。新市建設計画に基づく事業については，緊急度，ニーズ把握を的確に行いながら進捗を図る。</a:t>
          </a:r>
          <a:endParaRPr kumimoji="1" lang="en-US" altLang="ja-JP" sz="1300">
            <a:latin typeface="ＭＳ Ｐゴシック"/>
          </a:endParaRPr>
        </a:p>
        <a:p>
          <a:r>
            <a:rPr kumimoji="1" lang="ja-JP" altLang="en-US" sz="1300">
              <a:latin typeface="ＭＳ Ｐゴシック"/>
            </a:rPr>
            <a:t>　また，地方債については，借入額と償還額のバランスをとりながら財政的に有利な地方債を借入れ，繰上償還については，財政状況を考慮しつつ積極的に実施し，実質公債費比率の低下に努める。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140788</xdr:rowOff>
    </xdr:from>
    <xdr:to>
      <xdr:col>24</xdr:col>
      <xdr:colOff>558800</xdr:colOff>
      <xdr:row>41</xdr:row>
      <xdr:rowOff>31387</xdr:rowOff>
    </xdr:to>
    <xdr:cxnSp macro="">
      <xdr:nvCxnSpPr>
        <xdr:cNvPr id="387" name="直線コネクタ 386"/>
        <xdr:cNvCxnSpPr/>
      </xdr:nvCxnSpPr>
      <xdr:spPr>
        <a:xfrm flipV="1">
          <a:off x="16179800" y="699878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31387</xdr:rowOff>
    </xdr:from>
    <xdr:to>
      <xdr:col>23</xdr:col>
      <xdr:colOff>406400</xdr:colOff>
      <xdr:row>41</xdr:row>
      <xdr:rowOff>86541</xdr:rowOff>
    </xdr:to>
    <xdr:cxnSp macro="">
      <xdr:nvCxnSpPr>
        <xdr:cNvPr id="390" name="直線コネクタ 389"/>
        <xdr:cNvCxnSpPr/>
      </xdr:nvCxnSpPr>
      <xdr:spPr>
        <a:xfrm flipV="1">
          <a:off x="15290800" y="70608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8165</xdr:rowOff>
    </xdr:from>
    <xdr:to>
      <xdr:col>23</xdr:col>
      <xdr:colOff>457200</xdr:colOff>
      <xdr:row>41</xdr:row>
      <xdr:rowOff>109765</xdr:rowOff>
    </xdr:to>
    <xdr:sp macro="" textlink="">
      <xdr:nvSpPr>
        <xdr:cNvPr id="391" name="フローチャート : 判断 390"/>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94542</xdr:rowOff>
    </xdr:from>
    <xdr:ext cx="736600" cy="259045"/>
    <xdr:sp macro="" textlink="">
      <xdr:nvSpPr>
        <xdr:cNvPr id="392" name="テキスト ボックス 391"/>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86541</xdr:rowOff>
    </xdr:from>
    <xdr:to>
      <xdr:col>22</xdr:col>
      <xdr:colOff>203200</xdr:colOff>
      <xdr:row>41</xdr:row>
      <xdr:rowOff>121013</xdr:rowOff>
    </xdr:to>
    <xdr:cxnSp macro="">
      <xdr:nvCxnSpPr>
        <xdr:cNvPr id="393" name="直線コネクタ 392"/>
        <xdr:cNvCxnSpPr/>
      </xdr:nvCxnSpPr>
      <xdr:spPr>
        <a:xfrm flipV="1">
          <a:off x="14401800" y="71159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48623</xdr:rowOff>
    </xdr:from>
    <xdr:to>
      <xdr:col>22</xdr:col>
      <xdr:colOff>254000</xdr:colOff>
      <xdr:row>40</xdr:row>
      <xdr:rowOff>150223</xdr:rowOff>
    </xdr:to>
    <xdr:sp macro="" textlink="">
      <xdr:nvSpPr>
        <xdr:cNvPr id="394" name="フローチャート : 判断 393"/>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160400</xdr:rowOff>
    </xdr:from>
    <xdr:ext cx="762000" cy="259045"/>
    <xdr:sp macro="" textlink="">
      <xdr:nvSpPr>
        <xdr:cNvPr id="395" name="テキスト ボックス 394"/>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121013</xdr:rowOff>
    </xdr:from>
    <xdr:to>
      <xdr:col>21</xdr:col>
      <xdr:colOff>0</xdr:colOff>
      <xdr:row>41</xdr:row>
      <xdr:rowOff>162378</xdr:rowOff>
    </xdr:to>
    <xdr:cxnSp macro="">
      <xdr:nvCxnSpPr>
        <xdr:cNvPr id="396" name="直線コネクタ 395"/>
        <xdr:cNvCxnSpPr/>
      </xdr:nvCxnSpPr>
      <xdr:spPr>
        <a:xfrm flipV="1">
          <a:off x="13512800" y="715046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103777</xdr:rowOff>
    </xdr:from>
    <xdr:to>
      <xdr:col>21</xdr:col>
      <xdr:colOff>50800</xdr:colOff>
      <xdr:row>41</xdr:row>
      <xdr:rowOff>33927</xdr:rowOff>
    </xdr:to>
    <xdr:sp macro="" textlink="">
      <xdr:nvSpPr>
        <xdr:cNvPr id="397" name="フローチャート : 判断 396"/>
        <xdr:cNvSpPr/>
      </xdr:nvSpPr>
      <xdr:spPr>
        <a:xfrm>
          <a:off x="14351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44104</xdr:rowOff>
    </xdr:from>
    <xdr:ext cx="762000" cy="259045"/>
    <xdr:sp macro="" textlink="">
      <xdr:nvSpPr>
        <xdr:cNvPr id="398" name="テキスト ボックス 397"/>
        <xdr:cNvSpPr txBox="1"/>
      </xdr:nvSpPr>
      <xdr:spPr>
        <a:xfrm>
          <a:off x="14020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399" name="フローチャート : 判断 398"/>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400" name="テキスト ボックス 399"/>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406" name="円/楕円 405"/>
        <xdr:cNvSpPr/>
      </xdr:nvSpPr>
      <xdr:spPr>
        <a:xfrm>
          <a:off x="169672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62065</xdr:rowOff>
    </xdr:from>
    <xdr:ext cx="762000" cy="259045"/>
    <xdr:sp macro="" textlink="">
      <xdr:nvSpPr>
        <xdr:cNvPr id="407" name="公債費負担の状況該当値テキスト"/>
        <xdr:cNvSpPr txBox="1"/>
      </xdr:nvSpPr>
      <xdr:spPr>
        <a:xfrm>
          <a:off x="17106900" y="692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152037</xdr:rowOff>
    </xdr:from>
    <xdr:to>
      <xdr:col>23</xdr:col>
      <xdr:colOff>457200</xdr:colOff>
      <xdr:row>41</xdr:row>
      <xdr:rowOff>82187</xdr:rowOff>
    </xdr:to>
    <xdr:sp macro="" textlink="">
      <xdr:nvSpPr>
        <xdr:cNvPr id="408" name="円/楕円 407"/>
        <xdr:cNvSpPr/>
      </xdr:nvSpPr>
      <xdr:spPr>
        <a:xfrm>
          <a:off x="16129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92364</xdr:rowOff>
    </xdr:from>
    <xdr:ext cx="736600" cy="259045"/>
    <xdr:sp macro="" textlink="">
      <xdr:nvSpPr>
        <xdr:cNvPr id="409" name="テキスト ボックス 408"/>
        <xdr:cNvSpPr txBox="1"/>
      </xdr:nvSpPr>
      <xdr:spPr>
        <a:xfrm>
          <a:off x="15798800" y="677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35741</xdr:rowOff>
    </xdr:from>
    <xdr:to>
      <xdr:col>22</xdr:col>
      <xdr:colOff>254000</xdr:colOff>
      <xdr:row>41</xdr:row>
      <xdr:rowOff>137341</xdr:rowOff>
    </xdr:to>
    <xdr:sp macro="" textlink="">
      <xdr:nvSpPr>
        <xdr:cNvPr id="410" name="円/楕円 409"/>
        <xdr:cNvSpPr/>
      </xdr:nvSpPr>
      <xdr:spPr>
        <a:xfrm>
          <a:off x="15240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122118</xdr:rowOff>
    </xdr:from>
    <xdr:ext cx="762000" cy="259045"/>
    <xdr:sp macro="" textlink="">
      <xdr:nvSpPr>
        <xdr:cNvPr id="411" name="テキスト ボックス 410"/>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70213</xdr:rowOff>
    </xdr:from>
    <xdr:to>
      <xdr:col>21</xdr:col>
      <xdr:colOff>50800</xdr:colOff>
      <xdr:row>42</xdr:row>
      <xdr:rowOff>363</xdr:rowOff>
    </xdr:to>
    <xdr:sp macro="" textlink="">
      <xdr:nvSpPr>
        <xdr:cNvPr id="412" name="円/楕円 411"/>
        <xdr:cNvSpPr/>
      </xdr:nvSpPr>
      <xdr:spPr>
        <a:xfrm>
          <a:off x="14351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156590</xdr:rowOff>
    </xdr:from>
    <xdr:ext cx="762000" cy="259045"/>
    <xdr:sp macro="" textlink="">
      <xdr:nvSpPr>
        <xdr:cNvPr id="413" name="テキスト ボックス 412"/>
        <xdr:cNvSpPr txBox="1"/>
      </xdr:nvSpPr>
      <xdr:spPr>
        <a:xfrm>
          <a:off x="14020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414" name="円/楕円 413"/>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415" name="テキスト ボックス 414"/>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en-US" altLang="ja-JP" sz="1300">
              <a:latin typeface="ＭＳ Ｐゴシック"/>
            </a:rPr>
            <a:t>50.9</a:t>
          </a:r>
          <a:r>
            <a:rPr kumimoji="1" lang="ja-JP" altLang="en-US" sz="1300">
              <a:latin typeface="ＭＳ Ｐゴシック"/>
            </a:rPr>
            <a:t>％と類似団体・全国平均を上回っており，前年度に比べて</a:t>
          </a:r>
          <a:r>
            <a:rPr kumimoji="1" lang="en-US" altLang="ja-JP" sz="1300">
              <a:latin typeface="ＭＳ Ｐゴシック"/>
            </a:rPr>
            <a:t>2.2</a:t>
          </a:r>
          <a:r>
            <a:rPr kumimoji="1" lang="ja-JP" altLang="en-US" sz="1300">
              <a:latin typeface="ＭＳ Ｐゴシック"/>
            </a:rPr>
            <a:t>ポイント悪化している。これは新庁舎建設や清掃工場長寿命化事業などの大規模事業により地方債現在高が増加したことによるもので，今後は積極的な繰上償還の実施や行財政改革を進め，財政健全化に努める必要があ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19177</xdr:rowOff>
    </xdr:from>
    <xdr:to>
      <xdr:col>24</xdr:col>
      <xdr:colOff>558800</xdr:colOff>
      <xdr:row>16</xdr:row>
      <xdr:rowOff>36872</xdr:rowOff>
    </xdr:to>
    <xdr:cxnSp macro="">
      <xdr:nvCxnSpPr>
        <xdr:cNvPr id="449" name="直線コネクタ 448"/>
        <xdr:cNvCxnSpPr/>
      </xdr:nvCxnSpPr>
      <xdr:spPr>
        <a:xfrm>
          <a:off x="16179800" y="2762377"/>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19177</xdr:rowOff>
    </xdr:from>
    <xdr:to>
      <xdr:col>23</xdr:col>
      <xdr:colOff>406400</xdr:colOff>
      <xdr:row>16</xdr:row>
      <xdr:rowOff>76285</xdr:rowOff>
    </xdr:to>
    <xdr:cxnSp macro="">
      <xdr:nvCxnSpPr>
        <xdr:cNvPr id="452" name="直線コネクタ 451"/>
        <xdr:cNvCxnSpPr/>
      </xdr:nvCxnSpPr>
      <xdr:spPr>
        <a:xfrm flipV="1">
          <a:off x="15290800" y="2762377"/>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53" name="フローチャート : 判断 452"/>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4" name="テキスト ボックス 453"/>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76285</xdr:rowOff>
    </xdr:from>
    <xdr:to>
      <xdr:col>22</xdr:col>
      <xdr:colOff>203200</xdr:colOff>
      <xdr:row>16</xdr:row>
      <xdr:rowOff>107654</xdr:rowOff>
    </xdr:to>
    <xdr:cxnSp macro="">
      <xdr:nvCxnSpPr>
        <xdr:cNvPr id="455" name="直線コネクタ 454"/>
        <xdr:cNvCxnSpPr/>
      </xdr:nvCxnSpPr>
      <xdr:spPr>
        <a:xfrm flipV="1">
          <a:off x="14401800" y="281948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56" name="フローチャート : 判断 455"/>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57" name="テキスト ボックス 456"/>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107654</xdr:rowOff>
    </xdr:from>
    <xdr:to>
      <xdr:col>21</xdr:col>
      <xdr:colOff>0</xdr:colOff>
      <xdr:row>17</xdr:row>
      <xdr:rowOff>80179</xdr:rowOff>
    </xdr:to>
    <xdr:cxnSp macro="">
      <xdr:nvCxnSpPr>
        <xdr:cNvPr id="458" name="直線コネクタ 457"/>
        <xdr:cNvCxnSpPr/>
      </xdr:nvCxnSpPr>
      <xdr:spPr>
        <a:xfrm flipV="1">
          <a:off x="13512800" y="2850854"/>
          <a:ext cx="889000" cy="14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9" name="フローチャート : 判断 458"/>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60" name="テキスト ボックス 459"/>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61" name="フローチャート : 判断 460"/>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62" name="テキスト ボックス 461"/>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157522</xdr:rowOff>
    </xdr:from>
    <xdr:to>
      <xdr:col>24</xdr:col>
      <xdr:colOff>609600</xdr:colOff>
      <xdr:row>16</xdr:row>
      <xdr:rowOff>87672</xdr:rowOff>
    </xdr:to>
    <xdr:sp macro="" textlink="">
      <xdr:nvSpPr>
        <xdr:cNvPr id="468" name="円/楕円 467"/>
        <xdr:cNvSpPr/>
      </xdr:nvSpPr>
      <xdr:spPr>
        <a:xfrm>
          <a:off x="16967200" y="27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129599</xdr:rowOff>
    </xdr:from>
    <xdr:ext cx="762000" cy="259045"/>
    <xdr:sp macro="" textlink="">
      <xdr:nvSpPr>
        <xdr:cNvPr id="469" name="将来負担の状況該当値テキスト"/>
        <xdr:cNvSpPr txBox="1"/>
      </xdr:nvSpPr>
      <xdr:spPr>
        <a:xfrm>
          <a:off x="17106900" y="27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139827</xdr:rowOff>
    </xdr:from>
    <xdr:to>
      <xdr:col>23</xdr:col>
      <xdr:colOff>457200</xdr:colOff>
      <xdr:row>16</xdr:row>
      <xdr:rowOff>69977</xdr:rowOff>
    </xdr:to>
    <xdr:sp macro="" textlink="">
      <xdr:nvSpPr>
        <xdr:cNvPr id="470" name="円/楕円 469"/>
        <xdr:cNvSpPr/>
      </xdr:nvSpPr>
      <xdr:spPr>
        <a:xfrm>
          <a:off x="16129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54754</xdr:rowOff>
    </xdr:from>
    <xdr:ext cx="736600" cy="259045"/>
    <xdr:sp macro="" textlink="">
      <xdr:nvSpPr>
        <xdr:cNvPr id="471" name="テキスト ボックス 470"/>
        <xdr:cNvSpPr txBox="1"/>
      </xdr:nvSpPr>
      <xdr:spPr>
        <a:xfrm>
          <a:off x="15798800" y="279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25485</xdr:rowOff>
    </xdr:from>
    <xdr:to>
      <xdr:col>22</xdr:col>
      <xdr:colOff>254000</xdr:colOff>
      <xdr:row>16</xdr:row>
      <xdr:rowOff>127085</xdr:rowOff>
    </xdr:to>
    <xdr:sp macro="" textlink="">
      <xdr:nvSpPr>
        <xdr:cNvPr id="472" name="円/楕円 471"/>
        <xdr:cNvSpPr/>
      </xdr:nvSpPr>
      <xdr:spPr>
        <a:xfrm>
          <a:off x="15240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111862</xdr:rowOff>
    </xdr:from>
    <xdr:ext cx="762000" cy="259045"/>
    <xdr:sp macro="" textlink="">
      <xdr:nvSpPr>
        <xdr:cNvPr id="473" name="テキスト ボックス 472"/>
        <xdr:cNvSpPr txBox="1"/>
      </xdr:nvSpPr>
      <xdr:spPr>
        <a:xfrm>
          <a:off x="14909800" y="28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56854</xdr:rowOff>
    </xdr:from>
    <xdr:to>
      <xdr:col>21</xdr:col>
      <xdr:colOff>50800</xdr:colOff>
      <xdr:row>16</xdr:row>
      <xdr:rowOff>158454</xdr:rowOff>
    </xdr:to>
    <xdr:sp macro="" textlink="">
      <xdr:nvSpPr>
        <xdr:cNvPr id="474" name="円/楕円 473"/>
        <xdr:cNvSpPr/>
      </xdr:nvSpPr>
      <xdr:spPr>
        <a:xfrm>
          <a:off x="14351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143231</xdr:rowOff>
    </xdr:from>
    <xdr:ext cx="762000" cy="259045"/>
    <xdr:sp macro="" textlink="">
      <xdr:nvSpPr>
        <xdr:cNvPr id="475" name="テキスト ボックス 474"/>
        <xdr:cNvSpPr txBox="1"/>
      </xdr:nvSpPr>
      <xdr:spPr>
        <a:xfrm>
          <a:off x="14020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29379</xdr:rowOff>
    </xdr:from>
    <xdr:to>
      <xdr:col>19</xdr:col>
      <xdr:colOff>533400</xdr:colOff>
      <xdr:row>17</xdr:row>
      <xdr:rowOff>130979</xdr:rowOff>
    </xdr:to>
    <xdr:sp macro="" textlink="">
      <xdr:nvSpPr>
        <xdr:cNvPr id="476" name="円/楕円 475"/>
        <xdr:cNvSpPr/>
      </xdr:nvSpPr>
      <xdr:spPr>
        <a:xfrm>
          <a:off x="13462000" y="29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115756</xdr:rowOff>
    </xdr:from>
    <xdr:ext cx="762000" cy="259045"/>
    <xdr:sp macro="" textlink="">
      <xdr:nvSpPr>
        <xdr:cNvPr id="477" name="テキスト ボックス 476"/>
        <xdr:cNvSpPr txBox="1"/>
      </xdr:nvSpPr>
      <xdr:spPr>
        <a:xfrm>
          <a:off x="13131800" y="303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97,009
95,045
471.55
51,610,916
50,648,726
702,052
26,693,169
63,001,148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類似団体・全国平均より高い</a:t>
          </a:r>
          <a:r>
            <a:rPr kumimoji="1" lang="en-US" altLang="ja-JP" sz="1300">
              <a:latin typeface="ＭＳ Ｐゴシック"/>
            </a:rPr>
            <a:t>24.5</a:t>
          </a:r>
          <a:r>
            <a:rPr kumimoji="1" lang="ja-JP" altLang="en-US" sz="1300">
              <a:latin typeface="ＭＳ Ｐゴシック"/>
            </a:rPr>
            <a:t>％となっているのは，広域消防の事務委託を受けていることによるものである。</a:t>
          </a:r>
          <a:endParaRPr kumimoji="1" lang="en-US" altLang="ja-JP" sz="1300">
            <a:latin typeface="ＭＳ Ｐゴシック"/>
          </a:endParaRPr>
        </a:p>
        <a:p>
          <a:r>
            <a:rPr kumimoji="1" lang="ja-JP" altLang="en-US" sz="1300">
              <a:latin typeface="ＭＳ Ｐゴシック"/>
            </a:rPr>
            <a:t>　今後は定員管理適正化計画の着実な実施及び民間委託等により，人件費の削減に努める。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62230</xdr:rowOff>
    </xdr:to>
    <xdr:cxnSp macro="">
      <xdr:nvCxnSpPr>
        <xdr:cNvPr id="66" name="直線コネクタ 65"/>
        <xdr:cNvCxnSpPr/>
      </xdr:nvCxnSpPr>
      <xdr:spPr>
        <a:xfrm flipV="1">
          <a:off x="3987800" y="6375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62230</xdr:rowOff>
    </xdr:to>
    <xdr:cxnSp macro="">
      <xdr:nvCxnSpPr>
        <xdr:cNvPr id="69" name="直線コネクタ 68"/>
        <xdr:cNvCxnSpPr/>
      </xdr:nvCxnSpPr>
      <xdr:spPr>
        <a:xfrm>
          <a:off x="3098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8890</xdr:rowOff>
    </xdr:to>
    <xdr:cxnSp macro="">
      <xdr:nvCxnSpPr>
        <xdr:cNvPr id="72" name="直線コネクタ 71"/>
        <xdr:cNvCxnSpPr/>
      </xdr:nvCxnSpPr>
      <xdr:spPr>
        <a:xfrm flipV="1">
          <a:off x="2209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xdr:rowOff>
    </xdr:from>
    <xdr:to>
      <xdr:col>3</xdr:col>
      <xdr:colOff>142875</xdr:colOff>
      <xdr:row>37</xdr:row>
      <xdr:rowOff>130810</xdr:rowOff>
    </xdr:to>
    <xdr:cxnSp macro="">
      <xdr:nvCxnSpPr>
        <xdr:cNvPr id="75" name="直線コネクタ 74"/>
        <xdr:cNvCxnSpPr/>
      </xdr:nvCxnSpPr>
      <xdr:spPr>
        <a:xfrm flipV="1">
          <a:off x="1320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5" name="円/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7" name="円/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3" name="円/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前年度と同ポイントの</a:t>
          </a:r>
          <a:r>
            <a:rPr kumimoji="1" lang="en-US" altLang="ja-JP" sz="1300">
              <a:latin typeface="ＭＳ Ｐゴシック"/>
            </a:rPr>
            <a:t>14.0</a:t>
          </a:r>
          <a:r>
            <a:rPr kumimoji="1" lang="ja-JP" altLang="en-US" sz="1300">
              <a:latin typeface="ＭＳ Ｐゴシック"/>
            </a:rPr>
            <a:t>％であり，類似団体・全国平均以下となっている。</a:t>
          </a:r>
          <a:endParaRPr kumimoji="1" lang="en-US" altLang="ja-JP" sz="1300">
            <a:latin typeface="ＭＳ Ｐゴシック"/>
          </a:endParaRPr>
        </a:p>
        <a:p>
          <a:r>
            <a:rPr kumimoji="1" lang="ja-JP" altLang="en-US" sz="1300">
              <a:latin typeface="ＭＳ Ｐゴシック"/>
            </a:rPr>
            <a:t>　今後も事務事業を見直し，公共施設等総合管理計画に基づき施設規模の適正化を図るとともに，指定管理者の導入施設の拡大や民間委託等積極的に行い，物件費の抑制を図る。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16</xdr:row>
      <xdr:rowOff>165100</xdr:rowOff>
    </xdr:to>
    <xdr:cxnSp macro="">
      <xdr:nvCxnSpPr>
        <xdr:cNvPr id="127" name="直線コネクタ 126"/>
        <xdr:cNvCxnSpPr/>
      </xdr:nvCxnSpPr>
      <xdr:spPr>
        <a:xfrm>
          <a:off x="15671800" y="290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16</xdr:row>
      <xdr:rowOff>165100</xdr:rowOff>
    </xdr:to>
    <xdr:cxnSp macro="">
      <xdr:nvCxnSpPr>
        <xdr:cNvPr id="130" name="直線コネクタ 129"/>
        <xdr:cNvCxnSpPr/>
      </xdr:nvCxnSpPr>
      <xdr:spPr>
        <a:xfrm>
          <a:off x="14782800" y="2885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16</xdr:row>
      <xdr:rowOff>142240</xdr:rowOff>
    </xdr:to>
    <xdr:cxnSp macro="">
      <xdr:nvCxnSpPr>
        <xdr:cNvPr id="133" name="直線コネクタ 132"/>
        <xdr:cNvCxnSpPr/>
      </xdr:nvCxnSpPr>
      <xdr:spPr>
        <a:xfrm>
          <a:off x="13893800" y="285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72390</xdr:rowOff>
    </xdr:from>
    <xdr:to>
      <xdr:col>21</xdr:col>
      <xdr:colOff>412750</xdr:colOff>
      <xdr:row>18</xdr:row>
      <xdr:rowOff>2540</xdr:rowOff>
    </xdr:to>
    <xdr:sp macro="" textlink="">
      <xdr:nvSpPr>
        <xdr:cNvPr id="134" name="フローチャート : 判断 133"/>
        <xdr:cNvSpPr/>
      </xdr:nvSpPr>
      <xdr:spPr>
        <a:xfrm>
          <a:off x="14732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158767</xdr:rowOff>
    </xdr:from>
    <xdr:ext cx="762000" cy="259045"/>
    <xdr:sp macro="" textlink="">
      <xdr:nvSpPr>
        <xdr:cNvPr id="135" name="テキスト ボックス 134"/>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16</xdr:row>
      <xdr:rowOff>111760</xdr:rowOff>
    </xdr:to>
    <xdr:cxnSp macro="">
      <xdr:nvCxnSpPr>
        <xdr:cNvPr id="136" name="直線コネクタ 135"/>
        <xdr:cNvCxnSpPr/>
      </xdr:nvCxnSpPr>
      <xdr:spPr>
        <a:xfrm>
          <a:off x="13004800" y="285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7" name="フローチャート : 判断 136"/>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38" name="テキスト ボックス 13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39" name="フローチャート :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6" name="円/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8" name="円/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9" name="テキスト ボックス 148"/>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50" name="円/楕円 149"/>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51" name="テキスト ボックス 150"/>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2" name="円/楕円 151"/>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1287</xdr:rowOff>
    </xdr:from>
    <xdr:ext cx="762000" cy="259045"/>
    <xdr:sp macro="" textlink="">
      <xdr:nvSpPr>
        <xdr:cNvPr id="153" name="テキスト ボックス 152"/>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4" name="円/楕円 153"/>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1287</xdr:rowOff>
    </xdr:from>
    <xdr:ext cx="762000" cy="259045"/>
    <xdr:sp macro="" textlink="">
      <xdr:nvSpPr>
        <xdr:cNvPr id="155" name="テキスト ボックス 154"/>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類似団体・全国平均より低い</a:t>
          </a:r>
          <a:r>
            <a:rPr kumimoji="1" lang="en-US" altLang="ja-JP" sz="1300" baseline="0">
              <a:latin typeface="ＭＳ Ｐゴシック"/>
            </a:rPr>
            <a:t>9.7</a:t>
          </a:r>
          <a:r>
            <a:rPr kumimoji="1" lang="ja-JP" altLang="en-US" sz="1300" baseline="0">
              <a:latin typeface="ＭＳ Ｐゴシック"/>
            </a:rPr>
            <a:t>％となっているが，前年度より</a:t>
          </a:r>
          <a:r>
            <a:rPr kumimoji="1" lang="en-US" altLang="ja-JP" sz="1300" baseline="0">
              <a:latin typeface="ＭＳ Ｐゴシック"/>
            </a:rPr>
            <a:t>0.5</a:t>
          </a:r>
          <a:r>
            <a:rPr kumimoji="1" lang="ja-JP" altLang="en-US" sz="1300" baseline="0">
              <a:latin typeface="ＭＳ Ｐゴシック"/>
            </a:rPr>
            <a:t>ポイント増加しており，過去</a:t>
          </a:r>
          <a:r>
            <a:rPr kumimoji="1" lang="en-US" altLang="ja-JP" sz="1300" baseline="0">
              <a:latin typeface="ＭＳ Ｐゴシック"/>
            </a:rPr>
            <a:t>5</a:t>
          </a:r>
          <a:r>
            <a:rPr kumimoji="1" lang="ja-JP" altLang="en-US" sz="1300" baseline="0">
              <a:latin typeface="ＭＳ Ｐゴシック"/>
            </a:rPr>
            <a:t>年を比較すると上昇傾向にある。扶助費に対する資格審査等の適正化を推進し，上昇傾向に歯止めをかけるよう努める。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54</xdr:row>
      <xdr:rowOff>170543</xdr:rowOff>
    </xdr:to>
    <xdr:cxnSp macro="">
      <xdr:nvCxnSpPr>
        <xdr:cNvPr id="190" name="直線コネクタ 189"/>
        <xdr:cNvCxnSpPr/>
      </xdr:nvCxnSpPr>
      <xdr:spPr>
        <a:xfrm>
          <a:off x="3987800" y="93744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116115</xdr:rowOff>
    </xdr:from>
    <xdr:to>
      <xdr:col>5</xdr:col>
      <xdr:colOff>549275</xdr:colOff>
      <xdr:row>54</xdr:row>
      <xdr:rowOff>116115</xdr:rowOff>
    </xdr:to>
    <xdr:cxnSp macro="">
      <xdr:nvCxnSpPr>
        <xdr:cNvPr id="193" name="直線コネクタ 192"/>
        <xdr:cNvCxnSpPr/>
      </xdr:nvCxnSpPr>
      <xdr:spPr>
        <a:xfrm>
          <a:off x="3098800" y="9374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119743</xdr:rowOff>
    </xdr:from>
    <xdr:to>
      <xdr:col>5</xdr:col>
      <xdr:colOff>600075</xdr:colOff>
      <xdr:row>55</xdr:row>
      <xdr:rowOff>49893</xdr:rowOff>
    </xdr:to>
    <xdr:sp macro="" textlink="">
      <xdr:nvSpPr>
        <xdr:cNvPr id="194" name="フローチャート : 判断 193"/>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34670</xdr:rowOff>
    </xdr:from>
    <xdr:ext cx="736600" cy="259045"/>
    <xdr:sp macro="" textlink="">
      <xdr:nvSpPr>
        <xdr:cNvPr id="195" name="テキスト ボックス 194"/>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116115</xdr:rowOff>
    </xdr:to>
    <xdr:cxnSp macro="">
      <xdr:nvCxnSpPr>
        <xdr:cNvPr id="196" name="直線コネクタ 195"/>
        <xdr:cNvCxnSpPr/>
      </xdr:nvCxnSpPr>
      <xdr:spPr>
        <a:xfrm>
          <a:off x="2209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197" name="フローチャート :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94343</xdr:rowOff>
    </xdr:to>
    <xdr:cxnSp macro="">
      <xdr:nvCxnSpPr>
        <xdr:cNvPr id="199" name="直線コネクタ 198"/>
        <xdr:cNvCxnSpPr/>
      </xdr:nvCxnSpPr>
      <xdr:spPr>
        <a:xfrm>
          <a:off x="1320800" y="930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0" name="フローチャート : 判断 199"/>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01" name="テキスト ボックス 200"/>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2" name="フローチャート :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209" name="円/楕円 208"/>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136270</xdr:rowOff>
    </xdr:from>
    <xdr:ext cx="762000" cy="259045"/>
    <xdr:sp macro="" textlink="">
      <xdr:nvSpPr>
        <xdr:cNvPr id="210"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65315</xdr:rowOff>
    </xdr:from>
    <xdr:to>
      <xdr:col>5</xdr:col>
      <xdr:colOff>600075</xdr:colOff>
      <xdr:row>54</xdr:row>
      <xdr:rowOff>166915</xdr:rowOff>
    </xdr:to>
    <xdr:sp macro="" textlink="">
      <xdr:nvSpPr>
        <xdr:cNvPr id="211" name="円/楕円 210"/>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5642</xdr:rowOff>
    </xdr:from>
    <xdr:ext cx="736600" cy="259045"/>
    <xdr:sp macro="" textlink="">
      <xdr:nvSpPr>
        <xdr:cNvPr id="212" name="テキスト ボックス 211"/>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13" name="円/楕円 212"/>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14" name="テキスト ボックス 213"/>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類似団体内平均より高い</a:t>
          </a:r>
          <a:r>
            <a:rPr kumimoji="1" lang="en-US" altLang="ja-JP" sz="1300">
              <a:latin typeface="ＭＳ Ｐゴシック"/>
            </a:rPr>
            <a:t>17.9</a:t>
          </a:r>
          <a:r>
            <a:rPr kumimoji="1" lang="ja-JP" altLang="en-US" sz="1300">
              <a:latin typeface="ＭＳ Ｐゴシック"/>
            </a:rPr>
            <a:t>％となっているのは繰出金が主な原因である。これまで整備してきた下水道施設等の維持管理経費として，公営企業会計への繰出金が必要となっているためである。</a:t>
          </a:r>
          <a:endParaRPr kumimoji="1" lang="en-US" altLang="ja-JP" sz="1300">
            <a:latin typeface="ＭＳ Ｐゴシック"/>
          </a:endParaRPr>
        </a:p>
        <a:p>
          <a:r>
            <a:rPr kumimoji="1" lang="ja-JP" altLang="en-US" sz="1300">
              <a:latin typeface="ＭＳ Ｐゴシック"/>
            </a:rPr>
            <a:t>　普通会計の負担額が減るよう，経費の節減等により各公営企業会計の健全化を図っていく。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34472</xdr:rowOff>
    </xdr:from>
    <xdr:to>
      <xdr:col>24</xdr:col>
      <xdr:colOff>31750</xdr:colOff>
      <xdr:row>60</xdr:row>
      <xdr:rowOff>34472</xdr:rowOff>
    </xdr:to>
    <xdr:cxnSp macro="">
      <xdr:nvCxnSpPr>
        <xdr:cNvPr id="253" name="直線コネクタ 252"/>
        <xdr:cNvCxnSpPr/>
      </xdr:nvCxnSpPr>
      <xdr:spPr>
        <a:xfrm>
          <a:off x="15671800" y="10321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34472</xdr:rowOff>
    </xdr:from>
    <xdr:to>
      <xdr:col>22</xdr:col>
      <xdr:colOff>565150</xdr:colOff>
      <xdr:row>60</xdr:row>
      <xdr:rowOff>34472</xdr:rowOff>
    </xdr:to>
    <xdr:cxnSp macro="">
      <xdr:nvCxnSpPr>
        <xdr:cNvPr id="256" name="直線コネクタ 255"/>
        <xdr:cNvCxnSpPr/>
      </xdr:nvCxnSpPr>
      <xdr:spPr>
        <a:xfrm>
          <a:off x="14782800" y="1032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32657</xdr:rowOff>
    </xdr:from>
    <xdr:to>
      <xdr:col>22</xdr:col>
      <xdr:colOff>615950</xdr:colOff>
      <xdr:row>58</xdr:row>
      <xdr:rowOff>134257</xdr:rowOff>
    </xdr:to>
    <xdr:sp macro="" textlink="">
      <xdr:nvSpPr>
        <xdr:cNvPr id="257" name="フローチャート : 判断 256"/>
        <xdr:cNvSpPr/>
      </xdr:nvSpPr>
      <xdr:spPr>
        <a:xfrm>
          <a:off x="156210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144434</xdr:rowOff>
    </xdr:from>
    <xdr:ext cx="736600" cy="259045"/>
    <xdr:sp macro="" textlink="">
      <xdr:nvSpPr>
        <xdr:cNvPr id="258" name="テキスト ボックス 257"/>
        <xdr:cNvSpPr txBox="1"/>
      </xdr:nvSpPr>
      <xdr:spPr>
        <a:xfrm>
          <a:off x="15290800" y="97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75293</xdr:rowOff>
    </xdr:from>
    <xdr:to>
      <xdr:col>21</xdr:col>
      <xdr:colOff>361950</xdr:colOff>
      <xdr:row>60</xdr:row>
      <xdr:rowOff>34472</xdr:rowOff>
    </xdr:to>
    <xdr:cxnSp macro="">
      <xdr:nvCxnSpPr>
        <xdr:cNvPr id="259" name="直線コネクタ 258"/>
        <xdr:cNvCxnSpPr/>
      </xdr:nvCxnSpPr>
      <xdr:spPr>
        <a:xfrm>
          <a:off x="13893800" y="10190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84365</xdr:rowOff>
    </xdr:from>
    <xdr:to>
      <xdr:col>21</xdr:col>
      <xdr:colOff>412750</xdr:colOff>
      <xdr:row>58</xdr:row>
      <xdr:rowOff>14515</xdr:rowOff>
    </xdr:to>
    <xdr:sp macro="" textlink="">
      <xdr:nvSpPr>
        <xdr:cNvPr id="260" name="フローチャート : 判断 259"/>
        <xdr:cNvSpPr/>
      </xdr:nvSpPr>
      <xdr:spPr>
        <a:xfrm>
          <a:off x="14732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24692</xdr:rowOff>
    </xdr:from>
    <xdr:ext cx="762000" cy="259045"/>
    <xdr:sp macro="" textlink="">
      <xdr:nvSpPr>
        <xdr:cNvPr id="261" name="テキスト ボックス 260"/>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75293</xdr:rowOff>
    </xdr:from>
    <xdr:to>
      <xdr:col>20</xdr:col>
      <xdr:colOff>158750</xdr:colOff>
      <xdr:row>59</xdr:row>
      <xdr:rowOff>75293</xdr:rowOff>
    </xdr:to>
    <xdr:cxnSp macro="">
      <xdr:nvCxnSpPr>
        <xdr:cNvPr id="262" name="直線コネクタ 261"/>
        <xdr:cNvCxnSpPr/>
      </xdr:nvCxnSpPr>
      <xdr:spPr>
        <a:xfrm>
          <a:off x="13004800" y="1019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40822</xdr:rowOff>
    </xdr:from>
    <xdr:to>
      <xdr:col>20</xdr:col>
      <xdr:colOff>209550</xdr:colOff>
      <xdr:row>57</xdr:row>
      <xdr:rowOff>142422</xdr:rowOff>
    </xdr:to>
    <xdr:sp macro="" textlink="">
      <xdr:nvSpPr>
        <xdr:cNvPr id="263" name="フローチャート : 判断 262"/>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152599</xdr:rowOff>
    </xdr:from>
    <xdr:ext cx="762000" cy="259045"/>
    <xdr:sp macro="" textlink="">
      <xdr:nvSpPr>
        <xdr:cNvPr id="264" name="テキスト ボックス 263"/>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29935</xdr:rowOff>
    </xdr:from>
    <xdr:to>
      <xdr:col>19</xdr:col>
      <xdr:colOff>6350</xdr:colOff>
      <xdr:row>57</xdr:row>
      <xdr:rowOff>131535</xdr:rowOff>
    </xdr:to>
    <xdr:sp macro="" textlink="">
      <xdr:nvSpPr>
        <xdr:cNvPr id="265" name="フローチャート : 判断 264"/>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141712</xdr:rowOff>
    </xdr:from>
    <xdr:ext cx="762000" cy="259045"/>
    <xdr:sp macro="" textlink="">
      <xdr:nvSpPr>
        <xdr:cNvPr id="266" name="テキスト ボックス 265"/>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155122</xdr:rowOff>
    </xdr:from>
    <xdr:to>
      <xdr:col>24</xdr:col>
      <xdr:colOff>82550</xdr:colOff>
      <xdr:row>60</xdr:row>
      <xdr:rowOff>85272</xdr:rowOff>
    </xdr:to>
    <xdr:sp macro="" textlink="">
      <xdr:nvSpPr>
        <xdr:cNvPr id="272" name="円/楕円 271"/>
        <xdr:cNvSpPr/>
      </xdr:nvSpPr>
      <xdr:spPr>
        <a:xfrm>
          <a:off x="164592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127199</xdr:rowOff>
    </xdr:from>
    <xdr:ext cx="762000" cy="259045"/>
    <xdr:sp macro="" textlink="">
      <xdr:nvSpPr>
        <xdr:cNvPr id="273" name="その他該当値テキスト"/>
        <xdr:cNvSpPr txBox="1"/>
      </xdr:nvSpPr>
      <xdr:spPr>
        <a:xfrm>
          <a:off x="16598900" y="1024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155122</xdr:rowOff>
    </xdr:from>
    <xdr:to>
      <xdr:col>22</xdr:col>
      <xdr:colOff>615950</xdr:colOff>
      <xdr:row>60</xdr:row>
      <xdr:rowOff>85272</xdr:rowOff>
    </xdr:to>
    <xdr:sp macro="" textlink="">
      <xdr:nvSpPr>
        <xdr:cNvPr id="274" name="円/楕円 273"/>
        <xdr:cNvSpPr/>
      </xdr:nvSpPr>
      <xdr:spPr>
        <a:xfrm>
          <a:off x="15621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70049</xdr:rowOff>
    </xdr:from>
    <xdr:ext cx="736600" cy="259045"/>
    <xdr:sp macro="" textlink="">
      <xdr:nvSpPr>
        <xdr:cNvPr id="275" name="テキスト ボックス 274"/>
        <xdr:cNvSpPr txBox="1"/>
      </xdr:nvSpPr>
      <xdr:spPr>
        <a:xfrm>
          <a:off x="15290800" y="1035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155122</xdr:rowOff>
    </xdr:from>
    <xdr:to>
      <xdr:col>21</xdr:col>
      <xdr:colOff>412750</xdr:colOff>
      <xdr:row>60</xdr:row>
      <xdr:rowOff>85272</xdr:rowOff>
    </xdr:to>
    <xdr:sp macro="" textlink="">
      <xdr:nvSpPr>
        <xdr:cNvPr id="276" name="円/楕円 275"/>
        <xdr:cNvSpPr/>
      </xdr:nvSpPr>
      <xdr:spPr>
        <a:xfrm>
          <a:off x="14732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70049</xdr:rowOff>
    </xdr:from>
    <xdr:ext cx="762000" cy="259045"/>
    <xdr:sp macro="" textlink="">
      <xdr:nvSpPr>
        <xdr:cNvPr id="277" name="テキスト ボックス 276"/>
        <xdr:cNvSpPr txBox="1"/>
      </xdr:nvSpPr>
      <xdr:spPr>
        <a:xfrm>
          <a:off x="14401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24493</xdr:rowOff>
    </xdr:from>
    <xdr:to>
      <xdr:col>20</xdr:col>
      <xdr:colOff>209550</xdr:colOff>
      <xdr:row>59</xdr:row>
      <xdr:rowOff>126093</xdr:rowOff>
    </xdr:to>
    <xdr:sp macro="" textlink="">
      <xdr:nvSpPr>
        <xdr:cNvPr id="278" name="円/楕円 277"/>
        <xdr:cNvSpPr/>
      </xdr:nvSpPr>
      <xdr:spPr>
        <a:xfrm>
          <a:off x="13843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110870</xdr:rowOff>
    </xdr:from>
    <xdr:ext cx="762000" cy="259045"/>
    <xdr:sp macro="" textlink="">
      <xdr:nvSpPr>
        <xdr:cNvPr id="279" name="テキスト ボックス 278"/>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24493</xdr:rowOff>
    </xdr:from>
    <xdr:to>
      <xdr:col>19</xdr:col>
      <xdr:colOff>6350</xdr:colOff>
      <xdr:row>59</xdr:row>
      <xdr:rowOff>126093</xdr:rowOff>
    </xdr:to>
    <xdr:sp macro="" textlink="">
      <xdr:nvSpPr>
        <xdr:cNvPr id="280" name="円/楕円 279"/>
        <xdr:cNvSpPr/>
      </xdr:nvSpPr>
      <xdr:spPr>
        <a:xfrm>
          <a:off x="12954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110870</xdr:rowOff>
    </xdr:from>
    <xdr:ext cx="762000" cy="259045"/>
    <xdr:sp macro="" textlink="">
      <xdr:nvSpPr>
        <xdr:cNvPr id="281" name="テキスト ボックス 280"/>
        <xdr:cNvSpPr txBox="1"/>
      </xdr:nvSpPr>
      <xdr:spPr>
        <a:xfrm>
          <a:off x="12623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前年度と同ポイントの</a:t>
          </a:r>
          <a:r>
            <a:rPr kumimoji="1" lang="en-US" altLang="ja-JP" sz="1300">
              <a:latin typeface="ＭＳ Ｐゴシック"/>
            </a:rPr>
            <a:t>4.5</a:t>
          </a:r>
          <a:r>
            <a:rPr kumimoji="1" lang="ja-JP" altLang="en-US" sz="1300">
              <a:latin typeface="ＭＳ Ｐゴシック"/>
            </a:rPr>
            <a:t>％であり，類似団体・全国・県内平均以下となっている。</a:t>
          </a:r>
          <a:endParaRPr kumimoji="1" lang="en-US" altLang="ja-JP" sz="1300">
            <a:latin typeface="ＭＳ Ｐゴシック"/>
          </a:endParaRPr>
        </a:p>
        <a:p>
          <a:r>
            <a:rPr kumimoji="1" lang="ja-JP" altLang="en-US" sz="1300">
              <a:latin typeface="ＭＳ Ｐゴシック"/>
            </a:rPr>
            <a:t>　今後とも関係団体等への負担金及び補助金については，適切に執行するとともに，事務事業の見直しを進めていく。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98425</xdr:rowOff>
    </xdr:from>
    <xdr:to>
      <xdr:col>24</xdr:col>
      <xdr:colOff>31750</xdr:colOff>
      <xdr:row>35</xdr:row>
      <xdr:rowOff>98425</xdr:rowOff>
    </xdr:to>
    <xdr:cxnSp macro="">
      <xdr:nvCxnSpPr>
        <xdr:cNvPr id="309" name="直線コネクタ 308"/>
        <xdr:cNvCxnSpPr/>
      </xdr:nvCxnSpPr>
      <xdr:spPr>
        <a:xfrm>
          <a:off x="15671800" y="6099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86995</xdr:rowOff>
    </xdr:from>
    <xdr:to>
      <xdr:col>22</xdr:col>
      <xdr:colOff>565150</xdr:colOff>
      <xdr:row>35</xdr:row>
      <xdr:rowOff>98425</xdr:rowOff>
    </xdr:to>
    <xdr:cxnSp macro="">
      <xdr:nvCxnSpPr>
        <xdr:cNvPr id="312" name="直線コネクタ 311"/>
        <xdr:cNvCxnSpPr/>
      </xdr:nvCxnSpPr>
      <xdr:spPr>
        <a:xfrm>
          <a:off x="14782800" y="6087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3" name="フローチャート : 判断 312"/>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4" name="テキスト ボックス 313"/>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86995</xdr:rowOff>
    </xdr:from>
    <xdr:to>
      <xdr:col>21</xdr:col>
      <xdr:colOff>361950</xdr:colOff>
      <xdr:row>35</xdr:row>
      <xdr:rowOff>92710</xdr:rowOff>
    </xdr:to>
    <xdr:cxnSp macro="">
      <xdr:nvCxnSpPr>
        <xdr:cNvPr id="315" name="直線コネクタ 314"/>
        <xdr:cNvCxnSpPr/>
      </xdr:nvCxnSpPr>
      <xdr:spPr>
        <a:xfrm flipV="1">
          <a:off x="13893800" y="60877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133350</xdr:rowOff>
    </xdr:from>
    <xdr:to>
      <xdr:col>21</xdr:col>
      <xdr:colOff>412750</xdr:colOff>
      <xdr:row>37</xdr:row>
      <xdr:rowOff>63500</xdr:rowOff>
    </xdr:to>
    <xdr:sp macro="" textlink="">
      <xdr:nvSpPr>
        <xdr:cNvPr id="316" name="フローチャート : 判断 315"/>
        <xdr:cNvSpPr/>
      </xdr:nvSpPr>
      <xdr:spPr>
        <a:xfrm>
          <a:off x="14732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48277</xdr:rowOff>
    </xdr:from>
    <xdr:ext cx="762000" cy="259045"/>
    <xdr:sp macro="" textlink="">
      <xdr:nvSpPr>
        <xdr:cNvPr id="317" name="テキスト ボックス 316"/>
        <xdr:cNvSpPr txBox="1"/>
      </xdr:nvSpPr>
      <xdr:spPr>
        <a:xfrm>
          <a:off x="14401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81280</xdr:rowOff>
    </xdr:from>
    <xdr:to>
      <xdr:col>20</xdr:col>
      <xdr:colOff>158750</xdr:colOff>
      <xdr:row>35</xdr:row>
      <xdr:rowOff>92710</xdr:rowOff>
    </xdr:to>
    <xdr:cxnSp macro="">
      <xdr:nvCxnSpPr>
        <xdr:cNvPr id="318" name="直線コネクタ 317"/>
        <xdr:cNvCxnSpPr/>
      </xdr:nvCxnSpPr>
      <xdr:spPr>
        <a:xfrm>
          <a:off x="13004800" y="6082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127635</xdr:rowOff>
    </xdr:from>
    <xdr:to>
      <xdr:col>20</xdr:col>
      <xdr:colOff>209550</xdr:colOff>
      <xdr:row>37</xdr:row>
      <xdr:rowOff>57785</xdr:rowOff>
    </xdr:to>
    <xdr:sp macro="" textlink="">
      <xdr:nvSpPr>
        <xdr:cNvPr id="319" name="フローチャート : 判断 318"/>
        <xdr:cNvSpPr/>
      </xdr:nvSpPr>
      <xdr:spPr>
        <a:xfrm>
          <a:off x="13843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42562</xdr:rowOff>
    </xdr:from>
    <xdr:ext cx="762000" cy="259045"/>
    <xdr:sp macro="" textlink="">
      <xdr:nvSpPr>
        <xdr:cNvPr id="320" name="テキスト ボックス 319"/>
        <xdr:cNvSpPr txBox="1"/>
      </xdr:nvSpPr>
      <xdr:spPr>
        <a:xfrm>
          <a:off x="13512800" y="63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21" name="フローチャート : 判断 320"/>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22" name="テキスト ボックス 321"/>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47625</xdr:rowOff>
    </xdr:from>
    <xdr:to>
      <xdr:col>24</xdr:col>
      <xdr:colOff>82550</xdr:colOff>
      <xdr:row>35</xdr:row>
      <xdr:rowOff>149225</xdr:rowOff>
    </xdr:to>
    <xdr:sp macro="" textlink="">
      <xdr:nvSpPr>
        <xdr:cNvPr id="328" name="円/楕円 327"/>
        <xdr:cNvSpPr/>
      </xdr:nvSpPr>
      <xdr:spPr>
        <a:xfrm>
          <a:off x="164592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64152</xdr:rowOff>
    </xdr:from>
    <xdr:ext cx="762000" cy="259045"/>
    <xdr:sp macro="" textlink="">
      <xdr:nvSpPr>
        <xdr:cNvPr id="329" name="補助費等該当値テキスト"/>
        <xdr:cNvSpPr txBox="1"/>
      </xdr:nvSpPr>
      <xdr:spPr>
        <a:xfrm>
          <a:off x="1659890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47625</xdr:rowOff>
    </xdr:from>
    <xdr:to>
      <xdr:col>22</xdr:col>
      <xdr:colOff>615950</xdr:colOff>
      <xdr:row>35</xdr:row>
      <xdr:rowOff>149225</xdr:rowOff>
    </xdr:to>
    <xdr:sp macro="" textlink="">
      <xdr:nvSpPr>
        <xdr:cNvPr id="330" name="円/楕円 329"/>
        <xdr:cNvSpPr/>
      </xdr:nvSpPr>
      <xdr:spPr>
        <a:xfrm>
          <a:off x="15621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159402</xdr:rowOff>
    </xdr:from>
    <xdr:ext cx="736600" cy="259045"/>
    <xdr:sp macro="" textlink="">
      <xdr:nvSpPr>
        <xdr:cNvPr id="331" name="テキスト ボックス 330"/>
        <xdr:cNvSpPr txBox="1"/>
      </xdr:nvSpPr>
      <xdr:spPr>
        <a:xfrm>
          <a:off x="15290800" y="581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36195</xdr:rowOff>
    </xdr:from>
    <xdr:to>
      <xdr:col>21</xdr:col>
      <xdr:colOff>412750</xdr:colOff>
      <xdr:row>35</xdr:row>
      <xdr:rowOff>137795</xdr:rowOff>
    </xdr:to>
    <xdr:sp macro="" textlink="">
      <xdr:nvSpPr>
        <xdr:cNvPr id="332" name="円/楕円 331"/>
        <xdr:cNvSpPr/>
      </xdr:nvSpPr>
      <xdr:spPr>
        <a:xfrm>
          <a:off x="147320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147972</xdr:rowOff>
    </xdr:from>
    <xdr:ext cx="762000" cy="259045"/>
    <xdr:sp macro="" textlink="">
      <xdr:nvSpPr>
        <xdr:cNvPr id="333" name="テキスト ボックス 332"/>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4" name="円/楕円 33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5" name="テキスト ボックス 33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30480</xdr:rowOff>
    </xdr:from>
    <xdr:to>
      <xdr:col>19</xdr:col>
      <xdr:colOff>6350</xdr:colOff>
      <xdr:row>35</xdr:row>
      <xdr:rowOff>132080</xdr:rowOff>
    </xdr:to>
    <xdr:sp macro="" textlink="">
      <xdr:nvSpPr>
        <xdr:cNvPr id="336" name="円/楕円 335"/>
        <xdr:cNvSpPr/>
      </xdr:nvSpPr>
      <xdr:spPr>
        <a:xfrm>
          <a:off x="12954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142257</xdr:rowOff>
    </xdr:from>
    <xdr:ext cx="762000" cy="259045"/>
    <xdr:sp macro="" textlink="">
      <xdr:nvSpPr>
        <xdr:cNvPr id="337" name="テキスト ボックス 336"/>
        <xdr:cNvSpPr txBox="1"/>
      </xdr:nvSpPr>
      <xdr:spPr>
        <a:xfrm>
          <a:off x="12623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類似団体・全国平均より高い</a:t>
          </a:r>
          <a:r>
            <a:rPr kumimoji="1" lang="en-US" altLang="ja-JP" sz="1300">
              <a:latin typeface="ＭＳ Ｐゴシック"/>
            </a:rPr>
            <a:t>21.1</a:t>
          </a:r>
          <a:r>
            <a:rPr kumimoji="1" lang="ja-JP" altLang="en-US" sz="1300">
              <a:latin typeface="ＭＳ Ｐゴシック"/>
            </a:rPr>
            <a:t>％となっているのは，市町村合併に伴う新市建設計画に基づく事業実施によるものである。今後も新市建設計画の進捗により，地方債現在高の増加が見込まれるが，事業の選択と集中により，借入額と償還額のバランスを考慮しながら，積極的な繰上償還を実施することにより，将来負担の軽減を図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14987</xdr:rowOff>
    </xdr:to>
    <xdr:cxnSp macro="">
      <xdr:nvCxnSpPr>
        <xdr:cNvPr id="367" name="直線コネクタ 366"/>
        <xdr:cNvCxnSpPr/>
      </xdr:nvCxnSpPr>
      <xdr:spPr>
        <a:xfrm flipV="1">
          <a:off x="3987800" y="135503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42418</xdr:rowOff>
    </xdr:to>
    <xdr:cxnSp macro="">
      <xdr:nvCxnSpPr>
        <xdr:cNvPr id="370" name="直線コネクタ 369"/>
        <xdr:cNvCxnSpPr/>
      </xdr:nvCxnSpPr>
      <xdr:spPr>
        <a:xfrm flipV="1">
          <a:off x="3098800" y="135595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71" name="フローチャート : 判断 370"/>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72" name="テキスト ボックス 371"/>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83565</xdr:rowOff>
    </xdr:to>
    <xdr:cxnSp macro="">
      <xdr:nvCxnSpPr>
        <xdr:cNvPr id="373" name="直線コネクタ 372"/>
        <xdr:cNvCxnSpPr/>
      </xdr:nvCxnSpPr>
      <xdr:spPr>
        <a:xfrm flipV="1">
          <a:off x="2209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5" name="テキスト ボックス 37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79</xdr:row>
      <xdr:rowOff>165863</xdr:rowOff>
    </xdr:to>
    <xdr:cxnSp macro="">
      <xdr:nvCxnSpPr>
        <xdr:cNvPr id="376" name="直線コネクタ 375"/>
        <xdr:cNvCxnSpPr/>
      </xdr:nvCxnSpPr>
      <xdr:spPr>
        <a:xfrm flipV="1">
          <a:off x="1320800" y="136281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7" name="フローチャート : 判断 376"/>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8" name="テキスト ボックス 377"/>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126492</xdr:rowOff>
    </xdr:from>
    <xdr:to>
      <xdr:col>7</xdr:col>
      <xdr:colOff>66675</xdr:colOff>
      <xdr:row>79</xdr:row>
      <xdr:rowOff>56642</xdr:rowOff>
    </xdr:to>
    <xdr:sp macro="" textlink="">
      <xdr:nvSpPr>
        <xdr:cNvPr id="386" name="円/楕円 385"/>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98569</xdr:rowOff>
    </xdr:from>
    <xdr:ext cx="762000" cy="259045"/>
    <xdr:sp macro="" textlink="">
      <xdr:nvSpPr>
        <xdr:cNvPr id="387"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135637</xdr:rowOff>
    </xdr:from>
    <xdr:to>
      <xdr:col>5</xdr:col>
      <xdr:colOff>600075</xdr:colOff>
      <xdr:row>79</xdr:row>
      <xdr:rowOff>65787</xdr:rowOff>
    </xdr:to>
    <xdr:sp macro="" textlink="">
      <xdr:nvSpPr>
        <xdr:cNvPr id="388" name="円/楕円 387"/>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50564</xdr:rowOff>
    </xdr:from>
    <xdr:ext cx="736600" cy="259045"/>
    <xdr:sp macro="" textlink="">
      <xdr:nvSpPr>
        <xdr:cNvPr id="389" name="テキスト ボックス 388"/>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163068</xdr:rowOff>
    </xdr:from>
    <xdr:to>
      <xdr:col>4</xdr:col>
      <xdr:colOff>396875</xdr:colOff>
      <xdr:row>79</xdr:row>
      <xdr:rowOff>93218</xdr:rowOff>
    </xdr:to>
    <xdr:sp macro="" textlink="">
      <xdr:nvSpPr>
        <xdr:cNvPr id="390" name="円/楕円 389"/>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77995</xdr:rowOff>
    </xdr:from>
    <xdr:ext cx="762000" cy="259045"/>
    <xdr:sp macro="" textlink="">
      <xdr:nvSpPr>
        <xdr:cNvPr id="391" name="テキスト ボックス 390"/>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32765</xdr:rowOff>
    </xdr:from>
    <xdr:to>
      <xdr:col>3</xdr:col>
      <xdr:colOff>193675</xdr:colOff>
      <xdr:row>79</xdr:row>
      <xdr:rowOff>134365</xdr:rowOff>
    </xdr:to>
    <xdr:sp macro="" textlink="">
      <xdr:nvSpPr>
        <xdr:cNvPr id="392" name="円/楕円 391"/>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119142</xdr:rowOff>
    </xdr:from>
    <xdr:ext cx="762000" cy="259045"/>
    <xdr:sp macro="" textlink="">
      <xdr:nvSpPr>
        <xdr:cNvPr id="393" name="テキスト ボックス 392"/>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115063</xdr:rowOff>
    </xdr:from>
    <xdr:to>
      <xdr:col>1</xdr:col>
      <xdr:colOff>676275</xdr:colOff>
      <xdr:row>80</xdr:row>
      <xdr:rowOff>45213</xdr:rowOff>
    </xdr:to>
    <xdr:sp macro="" textlink="">
      <xdr:nvSpPr>
        <xdr:cNvPr id="394" name="円/楕円 393"/>
        <xdr:cNvSpPr/>
      </xdr:nvSpPr>
      <xdr:spPr>
        <a:xfrm>
          <a:off x="1270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29990</xdr:rowOff>
    </xdr:from>
    <xdr:ext cx="762000" cy="259045"/>
    <xdr:sp macro="" textlink="">
      <xdr:nvSpPr>
        <xdr:cNvPr id="395" name="テキスト ボックス 394"/>
        <xdr:cNvSpPr txBox="1"/>
      </xdr:nvSpPr>
      <xdr:spPr>
        <a:xfrm>
          <a:off x="939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類似団体・全国・県内平均より低い</a:t>
          </a:r>
          <a:r>
            <a:rPr kumimoji="1" lang="en-US" altLang="ja-JP" sz="1300">
              <a:latin typeface="ＭＳ Ｐゴシック"/>
            </a:rPr>
            <a:t>70.6</a:t>
          </a:r>
          <a:r>
            <a:rPr kumimoji="1" lang="ja-JP" altLang="en-US" sz="1300">
              <a:latin typeface="ＭＳ Ｐゴシック"/>
            </a:rPr>
            <a:t>％となっているが，扶助費の増に伴い，前年度に比べて</a:t>
          </a:r>
          <a:r>
            <a:rPr kumimoji="1" lang="en-US" altLang="ja-JP" sz="1300">
              <a:latin typeface="ＭＳ Ｐゴシック"/>
            </a:rPr>
            <a:t>0.1</a:t>
          </a:r>
          <a:r>
            <a:rPr kumimoji="1" lang="ja-JP" altLang="en-US" sz="1300">
              <a:latin typeface="ＭＳ Ｐゴシック"/>
            </a:rPr>
            <a:t>ポイント増となっている。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50800</xdr:rowOff>
    </xdr:from>
    <xdr:to>
      <xdr:col>24</xdr:col>
      <xdr:colOff>31750</xdr:colOff>
      <xdr:row>75</xdr:row>
      <xdr:rowOff>54610</xdr:rowOff>
    </xdr:to>
    <xdr:cxnSp macro="">
      <xdr:nvCxnSpPr>
        <xdr:cNvPr id="428" name="直線コネクタ 427"/>
        <xdr:cNvCxnSpPr/>
      </xdr:nvCxnSpPr>
      <xdr:spPr>
        <a:xfrm>
          <a:off x="15671800" y="12909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168910</xdr:rowOff>
    </xdr:from>
    <xdr:to>
      <xdr:col>22</xdr:col>
      <xdr:colOff>565150</xdr:colOff>
      <xdr:row>75</xdr:row>
      <xdr:rowOff>50800</xdr:rowOff>
    </xdr:to>
    <xdr:cxnSp macro="">
      <xdr:nvCxnSpPr>
        <xdr:cNvPr id="431" name="直線コネクタ 430"/>
        <xdr:cNvCxnSpPr/>
      </xdr:nvCxnSpPr>
      <xdr:spPr>
        <a:xfrm>
          <a:off x="14782800" y="128562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19050</xdr:rowOff>
    </xdr:from>
    <xdr:to>
      <xdr:col>22</xdr:col>
      <xdr:colOff>615950</xdr:colOff>
      <xdr:row>75</xdr:row>
      <xdr:rowOff>120650</xdr:rowOff>
    </xdr:to>
    <xdr:sp macro="" textlink="">
      <xdr:nvSpPr>
        <xdr:cNvPr id="432" name="フローチャート : 判断 431"/>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105427</xdr:rowOff>
    </xdr:from>
    <xdr:ext cx="736600" cy="259045"/>
    <xdr:sp macro="" textlink="">
      <xdr:nvSpPr>
        <xdr:cNvPr id="433" name="テキスト ボックス 432"/>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111760</xdr:rowOff>
    </xdr:from>
    <xdr:to>
      <xdr:col>21</xdr:col>
      <xdr:colOff>361950</xdr:colOff>
      <xdr:row>74</xdr:row>
      <xdr:rowOff>168910</xdr:rowOff>
    </xdr:to>
    <xdr:cxnSp macro="">
      <xdr:nvCxnSpPr>
        <xdr:cNvPr id="434" name="直線コネクタ 433"/>
        <xdr:cNvCxnSpPr/>
      </xdr:nvCxnSpPr>
      <xdr:spPr>
        <a:xfrm>
          <a:off x="13893800" y="127990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140970</xdr:rowOff>
    </xdr:from>
    <xdr:to>
      <xdr:col>21</xdr:col>
      <xdr:colOff>412750</xdr:colOff>
      <xdr:row>76</xdr:row>
      <xdr:rowOff>71120</xdr:rowOff>
    </xdr:to>
    <xdr:sp macro="" textlink="">
      <xdr:nvSpPr>
        <xdr:cNvPr id="435" name="フローチャート : 判断 434"/>
        <xdr:cNvSpPr/>
      </xdr:nvSpPr>
      <xdr:spPr>
        <a:xfrm>
          <a:off x="14732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55897</xdr:rowOff>
    </xdr:from>
    <xdr:ext cx="762000" cy="259045"/>
    <xdr:sp macro="" textlink="">
      <xdr:nvSpPr>
        <xdr:cNvPr id="436" name="テキスト ボックス 435"/>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111760</xdr:rowOff>
    </xdr:from>
    <xdr:to>
      <xdr:col>20</xdr:col>
      <xdr:colOff>158750</xdr:colOff>
      <xdr:row>74</xdr:row>
      <xdr:rowOff>149860</xdr:rowOff>
    </xdr:to>
    <xdr:cxnSp macro="">
      <xdr:nvCxnSpPr>
        <xdr:cNvPr id="437" name="直線コネクタ 436"/>
        <xdr:cNvCxnSpPr/>
      </xdr:nvCxnSpPr>
      <xdr:spPr>
        <a:xfrm flipV="1">
          <a:off x="13004800" y="12799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38" name="フローチャート : 判断 437"/>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166388</xdr:rowOff>
    </xdr:from>
    <xdr:ext cx="762000" cy="259045"/>
    <xdr:sp macro="" textlink="">
      <xdr:nvSpPr>
        <xdr:cNvPr id="439" name="テキスト ボックス 438"/>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106680</xdr:rowOff>
    </xdr:from>
    <xdr:to>
      <xdr:col>19</xdr:col>
      <xdr:colOff>6350</xdr:colOff>
      <xdr:row>76</xdr:row>
      <xdr:rowOff>36830</xdr:rowOff>
    </xdr:to>
    <xdr:sp macro="" textlink="">
      <xdr:nvSpPr>
        <xdr:cNvPr id="440" name="フローチャート : 判断 439"/>
        <xdr:cNvSpPr/>
      </xdr:nvSpPr>
      <xdr:spPr>
        <a:xfrm>
          <a:off x="12954000" y="129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21607</xdr:rowOff>
    </xdr:from>
    <xdr:ext cx="762000" cy="259045"/>
    <xdr:sp macro="" textlink="">
      <xdr:nvSpPr>
        <xdr:cNvPr id="441" name="テキスト ボックス 440"/>
        <xdr:cNvSpPr txBox="1"/>
      </xdr:nvSpPr>
      <xdr:spPr>
        <a:xfrm>
          <a:off x="12623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3810</xdr:rowOff>
    </xdr:from>
    <xdr:to>
      <xdr:col>24</xdr:col>
      <xdr:colOff>82550</xdr:colOff>
      <xdr:row>75</xdr:row>
      <xdr:rowOff>105410</xdr:rowOff>
    </xdr:to>
    <xdr:sp macro="" textlink="">
      <xdr:nvSpPr>
        <xdr:cNvPr id="447" name="円/楕円 446"/>
        <xdr:cNvSpPr/>
      </xdr:nvSpPr>
      <xdr:spPr>
        <a:xfrm>
          <a:off x="16459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20337</xdr:rowOff>
    </xdr:from>
    <xdr:ext cx="762000" cy="259045"/>
    <xdr:sp macro="" textlink="">
      <xdr:nvSpPr>
        <xdr:cNvPr id="448" name="公債費以外該当値テキスト"/>
        <xdr:cNvSpPr txBox="1"/>
      </xdr:nvSpPr>
      <xdr:spPr>
        <a:xfrm>
          <a:off x="16598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0</xdr:rowOff>
    </xdr:from>
    <xdr:to>
      <xdr:col>22</xdr:col>
      <xdr:colOff>615950</xdr:colOff>
      <xdr:row>75</xdr:row>
      <xdr:rowOff>101600</xdr:rowOff>
    </xdr:to>
    <xdr:sp macro="" textlink="">
      <xdr:nvSpPr>
        <xdr:cNvPr id="449" name="円/楕円 448"/>
        <xdr:cNvSpPr/>
      </xdr:nvSpPr>
      <xdr:spPr>
        <a:xfrm>
          <a:off x="15621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111777</xdr:rowOff>
    </xdr:from>
    <xdr:ext cx="736600" cy="259045"/>
    <xdr:sp macro="" textlink="">
      <xdr:nvSpPr>
        <xdr:cNvPr id="450" name="テキスト ボックス 449"/>
        <xdr:cNvSpPr txBox="1"/>
      </xdr:nvSpPr>
      <xdr:spPr>
        <a:xfrm>
          <a:off x="15290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118110</xdr:rowOff>
    </xdr:from>
    <xdr:to>
      <xdr:col>21</xdr:col>
      <xdr:colOff>412750</xdr:colOff>
      <xdr:row>75</xdr:row>
      <xdr:rowOff>48260</xdr:rowOff>
    </xdr:to>
    <xdr:sp macro="" textlink="">
      <xdr:nvSpPr>
        <xdr:cNvPr id="451" name="円/楕円 450"/>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58437</xdr:rowOff>
    </xdr:from>
    <xdr:ext cx="762000" cy="259045"/>
    <xdr:sp macro="" textlink="">
      <xdr:nvSpPr>
        <xdr:cNvPr id="452" name="テキスト ボックス 451"/>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60960</xdr:rowOff>
    </xdr:from>
    <xdr:to>
      <xdr:col>20</xdr:col>
      <xdr:colOff>209550</xdr:colOff>
      <xdr:row>74</xdr:row>
      <xdr:rowOff>162560</xdr:rowOff>
    </xdr:to>
    <xdr:sp macro="" textlink="">
      <xdr:nvSpPr>
        <xdr:cNvPr id="453" name="円/楕円 452"/>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1287</xdr:rowOff>
    </xdr:from>
    <xdr:ext cx="762000" cy="259045"/>
    <xdr:sp macro="" textlink="">
      <xdr:nvSpPr>
        <xdr:cNvPr id="454" name="テキスト ボックス 453"/>
        <xdr:cNvSpPr txBox="1"/>
      </xdr:nvSpPr>
      <xdr:spPr>
        <a:xfrm>
          <a:off x="13512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55" name="円/楕円 454"/>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56" name="テキスト ボックス 455"/>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広島県三原市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13233</xdr:rowOff>
    </xdr:from>
    <xdr:to>
      <xdr:col>4</xdr:col>
      <xdr:colOff>1117600</xdr:colOff>
      <xdr:row>16</xdr:row>
      <xdr:rowOff>20282</xdr:rowOff>
    </xdr:to>
    <xdr:cxnSp macro="">
      <xdr:nvCxnSpPr>
        <xdr:cNvPr id="50" name="直線コネクタ 49"/>
        <xdr:cNvCxnSpPr/>
      </xdr:nvCxnSpPr>
      <xdr:spPr bwMode="auto">
        <a:xfrm>
          <a:off x="5003800" y="2804058"/>
          <a:ext cx="647700" cy="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13233</xdr:rowOff>
    </xdr:from>
    <xdr:to>
      <xdr:col>4</xdr:col>
      <xdr:colOff>469900</xdr:colOff>
      <xdr:row>16</xdr:row>
      <xdr:rowOff>43961</xdr:rowOff>
    </xdr:to>
    <xdr:cxnSp macro="">
      <xdr:nvCxnSpPr>
        <xdr:cNvPr id="53" name="直線コネクタ 52"/>
        <xdr:cNvCxnSpPr/>
      </xdr:nvCxnSpPr>
      <xdr:spPr bwMode="auto">
        <a:xfrm flipV="1">
          <a:off x="4305300" y="2804058"/>
          <a:ext cx="698500" cy="3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93288</xdr:rowOff>
    </xdr:from>
    <xdr:to>
      <xdr:col>4</xdr:col>
      <xdr:colOff>520700</xdr:colOff>
      <xdr:row>16</xdr:row>
      <xdr:rowOff>23438</xdr:rowOff>
    </xdr:to>
    <xdr:sp macro="" textlink="">
      <xdr:nvSpPr>
        <xdr:cNvPr id="54" name="フローチャート : 判断 53"/>
        <xdr:cNvSpPr/>
      </xdr:nvSpPr>
      <xdr:spPr bwMode="auto">
        <a:xfrm>
          <a:off x="4953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33615</xdr:rowOff>
    </xdr:from>
    <xdr:ext cx="736600" cy="259045"/>
    <xdr:sp macro="" textlink="">
      <xdr:nvSpPr>
        <xdr:cNvPr id="55" name="テキスト ボックス 54"/>
        <xdr:cNvSpPr txBox="1"/>
      </xdr:nvSpPr>
      <xdr:spPr>
        <a:xfrm>
          <a:off x="4622800" y="248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43961</xdr:rowOff>
    </xdr:from>
    <xdr:to>
      <xdr:col>3</xdr:col>
      <xdr:colOff>904875</xdr:colOff>
      <xdr:row>16</xdr:row>
      <xdr:rowOff>99358</xdr:rowOff>
    </xdr:to>
    <xdr:cxnSp macro="">
      <xdr:nvCxnSpPr>
        <xdr:cNvPr id="56" name="直線コネクタ 55"/>
        <xdr:cNvCxnSpPr/>
      </xdr:nvCxnSpPr>
      <xdr:spPr bwMode="auto">
        <a:xfrm flipV="1">
          <a:off x="3606800" y="2834786"/>
          <a:ext cx="698500" cy="5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150061</xdr:rowOff>
    </xdr:from>
    <xdr:ext cx="762000" cy="259045"/>
    <xdr:sp macro="" textlink="">
      <xdr:nvSpPr>
        <xdr:cNvPr id="58" name="テキスト ボックス 57"/>
        <xdr:cNvSpPr txBox="1"/>
      </xdr:nvSpPr>
      <xdr:spPr>
        <a:xfrm>
          <a:off x="3924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47771</xdr:rowOff>
    </xdr:from>
    <xdr:to>
      <xdr:col>3</xdr:col>
      <xdr:colOff>206375</xdr:colOff>
      <xdr:row>16</xdr:row>
      <xdr:rowOff>99358</xdr:rowOff>
    </xdr:to>
    <xdr:cxnSp macro="">
      <xdr:nvCxnSpPr>
        <xdr:cNvPr id="59" name="直線コネクタ 58"/>
        <xdr:cNvCxnSpPr/>
      </xdr:nvCxnSpPr>
      <xdr:spPr bwMode="auto">
        <a:xfrm>
          <a:off x="2908300" y="2838596"/>
          <a:ext cx="698500" cy="51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4195</xdr:rowOff>
    </xdr:from>
    <xdr:ext cx="762000" cy="259045"/>
    <xdr:sp macro="" textlink="">
      <xdr:nvSpPr>
        <xdr:cNvPr id="61" name="テキスト ボックス 60"/>
        <xdr:cNvSpPr txBox="1"/>
      </xdr:nvSpPr>
      <xdr:spPr>
        <a:xfrm>
          <a:off x="32258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135278</xdr:rowOff>
    </xdr:from>
    <xdr:ext cx="762000" cy="259045"/>
    <xdr:sp macro="" textlink="">
      <xdr:nvSpPr>
        <xdr:cNvPr id="63" name="テキスト ボックス 62"/>
        <xdr:cNvSpPr txBox="1"/>
      </xdr:nvSpPr>
      <xdr:spPr>
        <a:xfrm>
          <a:off x="2527300" y="30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140932</xdr:rowOff>
    </xdr:from>
    <xdr:to>
      <xdr:col>5</xdr:col>
      <xdr:colOff>34925</xdr:colOff>
      <xdr:row>16</xdr:row>
      <xdr:rowOff>71082</xdr:rowOff>
    </xdr:to>
    <xdr:sp macro="" textlink="">
      <xdr:nvSpPr>
        <xdr:cNvPr id="69" name="円/楕円 68"/>
        <xdr:cNvSpPr/>
      </xdr:nvSpPr>
      <xdr:spPr bwMode="auto">
        <a:xfrm>
          <a:off x="5600700" y="2760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157459</xdr:rowOff>
    </xdr:from>
    <xdr:ext cx="762000" cy="259045"/>
    <xdr:sp macro="" textlink="">
      <xdr:nvSpPr>
        <xdr:cNvPr id="70" name="人口1人当たり決算額の推移該当値テキスト130"/>
        <xdr:cNvSpPr txBox="1"/>
      </xdr:nvSpPr>
      <xdr:spPr>
        <a:xfrm>
          <a:off x="5740400" y="260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79,102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133883</xdr:rowOff>
    </xdr:from>
    <xdr:to>
      <xdr:col>4</xdr:col>
      <xdr:colOff>520700</xdr:colOff>
      <xdr:row>16</xdr:row>
      <xdr:rowOff>64033</xdr:rowOff>
    </xdr:to>
    <xdr:sp macro="" textlink="">
      <xdr:nvSpPr>
        <xdr:cNvPr id="71" name="円/楕円 70"/>
        <xdr:cNvSpPr/>
      </xdr:nvSpPr>
      <xdr:spPr bwMode="auto">
        <a:xfrm>
          <a:off x="4953000" y="275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48810</xdr:rowOff>
    </xdr:from>
    <xdr:ext cx="736600" cy="259045"/>
    <xdr:sp macro="" textlink="">
      <xdr:nvSpPr>
        <xdr:cNvPr id="72" name="テキスト ボックス 71"/>
        <xdr:cNvSpPr txBox="1"/>
      </xdr:nvSpPr>
      <xdr:spPr>
        <a:xfrm>
          <a:off x="4622800" y="283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79,472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164611</xdr:rowOff>
    </xdr:from>
    <xdr:to>
      <xdr:col>3</xdr:col>
      <xdr:colOff>955675</xdr:colOff>
      <xdr:row>16</xdr:row>
      <xdr:rowOff>94761</xdr:rowOff>
    </xdr:to>
    <xdr:sp macro="" textlink="">
      <xdr:nvSpPr>
        <xdr:cNvPr id="73" name="円/楕円 72"/>
        <xdr:cNvSpPr/>
      </xdr:nvSpPr>
      <xdr:spPr bwMode="auto">
        <a:xfrm>
          <a:off x="4254500" y="2783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104938</xdr:rowOff>
    </xdr:from>
    <xdr:ext cx="762000" cy="259045"/>
    <xdr:sp macro="" textlink="">
      <xdr:nvSpPr>
        <xdr:cNvPr id="74" name="テキスト ボックス 73"/>
        <xdr:cNvSpPr txBox="1"/>
      </xdr:nvSpPr>
      <xdr:spPr>
        <a:xfrm>
          <a:off x="3924300" y="25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77,859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48558</xdr:rowOff>
    </xdr:from>
    <xdr:to>
      <xdr:col>3</xdr:col>
      <xdr:colOff>257175</xdr:colOff>
      <xdr:row>16</xdr:row>
      <xdr:rowOff>150158</xdr:rowOff>
    </xdr:to>
    <xdr:sp macro="" textlink="">
      <xdr:nvSpPr>
        <xdr:cNvPr id="75" name="円/楕円 74"/>
        <xdr:cNvSpPr/>
      </xdr:nvSpPr>
      <xdr:spPr bwMode="auto">
        <a:xfrm>
          <a:off x="3556000" y="283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160335</xdr:rowOff>
    </xdr:from>
    <xdr:ext cx="762000" cy="259045"/>
    <xdr:sp macro="" textlink="">
      <xdr:nvSpPr>
        <xdr:cNvPr id="76" name="テキスト ボックス 75"/>
        <xdr:cNvSpPr txBox="1"/>
      </xdr:nvSpPr>
      <xdr:spPr>
        <a:xfrm>
          <a:off x="3225800" y="26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74,951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168421</xdr:rowOff>
    </xdr:from>
    <xdr:to>
      <xdr:col>2</xdr:col>
      <xdr:colOff>692150</xdr:colOff>
      <xdr:row>16</xdr:row>
      <xdr:rowOff>98571</xdr:rowOff>
    </xdr:to>
    <xdr:sp macro="" textlink="">
      <xdr:nvSpPr>
        <xdr:cNvPr id="77" name="円/楕円 76"/>
        <xdr:cNvSpPr/>
      </xdr:nvSpPr>
      <xdr:spPr bwMode="auto">
        <a:xfrm>
          <a:off x="2857500" y="278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108748</xdr:rowOff>
    </xdr:from>
    <xdr:ext cx="762000" cy="259045"/>
    <xdr:sp macro="" textlink="">
      <xdr:nvSpPr>
        <xdr:cNvPr id="78" name="テキスト ボックス 77"/>
        <xdr:cNvSpPr txBox="1"/>
      </xdr:nvSpPr>
      <xdr:spPr>
        <a:xfrm>
          <a:off x="2527300" y="25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102409</xdr:rowOff>
    </xdr:from>
    <xdr:to>
      <xdr:col>4</xdr:col>
      <xdr:colOff>1117600</xdr:colOff>
      <xdr:row>35</xdr:row>
      <xdr:rowOff>173602</xdr:rowOff>
    </xdr:to>
    <xdr:cxnSp macro="">
      <xdr:nvCxnSpPr>
        <xdr:cNvPr id="113" name="直線コネクタ 112"/>
        <xdr:cNvCxnSpPr/>
      </xdr:nvCxnSpPr>
      <xdr:spPr bwMode="auto">
        <a:xfrm>
          <a:off x="5003800" y="6712759"/>
          <a:ext cx="647700" cy="71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158379</xdr:rowOff>
    </xdr:from>
    <xdr:ext cx="762000" cy="259045"/>
    <xdr:sp macro="" textlink="">
      <xdr:nvSpPr>
        <xdr:cNvPr id="114" name="人口1人当たり決算額の推移平均値テキスト445"/>
        <xdr:cNvSpPr txBox="1"/>
      </xdr:nvSpPr>
      <xdr:spPr>
        <a:xfrm>
          <a:off x="5740400" y="6768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47055</xdr:rowOff>
    </xdr:from>
    <xdr:to>
      <xdr:col>4</xdr:col>
      <xdr:colOff>469900</xdr:colOff>
      <xdr:row>35</xdr:row>
      <xdr:rowOff>102409</xdr:rowOff>
    </xdr:to>
    <xdr:cxnSp macro="">
      <xdr:nvCxnSpPr>
        <xdr:cNvPr id="116" name="直線コネクタ 115"/>
        <xdr:cNvCxnSpPr/>
      </xdr:nvCxnSpPr>
      <xdr:spPr bwMode="auto">
        <a:xfrm>
          <a:off x="4305300" y="6657405"/>
          <a:ext cx="698500" cy="5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335726</xdr:rowOff>
    </xdr:from>
    <xdr:to>
      <xdr:col>4</xdr:col>
      <xdr:colOff>520700</xdr:colOff>
      <xdr:row>35</xdr:row>
      <xdr:rowOff>94426</xdr:rowOff>
    </xdr:to>
    <xdr:sp macro="" textlink="">
      <xdr:nvSpPr>
        <xdr:cNvPr id="117" name="フローチャート : 判断 116"/>
        <xdr:cNvSpPr/>
      </xdr:nvSpPr>
      <xdr:spPr bwMode="auto">
        <a:xfrm>
          <a:off x="4953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104603</xdr:rowOff>
    </xdr:from>
    <xdr:ext cx="736600" cy="259045"/>
    <xdr:sp macro="" textlink="">
      <xdr:nvSpPr>
        <xdr:cNvPr id="118" name="テキスト ボックス 117"/>
        <xdr:cNvSpPr txBox="1"/>
      </xdr:nvSpPr>
      <xdr:spPr>
        <a:xfrm>
          <a:off x="4622800" y="637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318436</xdr:rowOff>
    </xdr:from>
    <xdr:to>
      <xdr:col>3</xdr:col>
      <xdr:colOff>904875</xdr:colOff>
      <xdr:row>35</xdr:row>
      <xdr:rowOff>47055</xdr:rowOff>
    </xdr:to>
    <xdr:cxnSp macro="">
      <xdr:nvCxnSpPr>
        <xdr:cNvPr id="119" name="直線コネクタ 118"/>
        <xdr:cNvCxnSpPr/>
      </xdr:nvCxnSpPr>
      <xdr:spPr bwMode="auto">
        <a:xfrm>
          <a:off x="3606800" y="6585886"/>
          <a:ext cx="698500" cy="71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0" name="フローチャート : 判断 119"/>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1" name="テキスト ボックス 120"/>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287575</xdr:rowOff>
    </xdr:from>
    <xdr:to>
      <xdr:col>3</xdr:col>
      <xdr:colOff>206375</xdr:colOff>
      <xdr:row>34</xdr:row>
      <xdr:rowOff>318436</xdr:rowOff>
    </xdr:to>
    <xdr:cxnSp macro="">
      <xdr:nvCxnSpPr>
        <xdr:cNvPr id="122" name="直線コネクタ 121"/>
        <xdr:cNvCxnSpPr/>
      </xdr:nvCxnSpPr>
      <xdr:spPr bwMode="auto">
        <a:xfrm>
          <a:off x="2908300" y="6555025"/>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3" name="フローチャート : 判断 122"/>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4" name="テキスト ボックス 123"/>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5" name="フローチャート : 判断 124"/>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6" name="テキスト ボックス 125"/>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122802</xdr:rowOff>
    </xdr:from>
    <xdr:to>
      <xdr:col>5</xdr:col>
      <xdr:colOff>34925</xdr:colOff>
      <xdr:row>35</xdr:row>
      <xdr:rowOff>224402</xdr:rowOff>
    </xdr:to>
    <xdr:sp macro="" textlink="">
      <xdr:nvSpPr>
        <xdr:cNvPr id="132" name="円/楕円 131"/>
        <xdr:cNvSpPr/>
      </xdr:nvSpPr>
      <xdr:spPr bwMode="auto">
        <a:xfrm>
          <a:off x="5600700" y="673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310779</xdr:rowOff>
    </xdr:from>
    <xdr:ext cx="762000" cy="259045"/>
    <xdr:sp macro="" textlink="">
      <xdr:nvSpPr>
        <xdr:cNvPr id="133" name="人口1人当たり決算額の推移該当値テキスト445"/>
        <xdr:cNvSpPr txBox="1"/>
      </xdr:nvSpPr>
      <xdr:spPr>
        <a:xfrm>
          <a:off x="5740400" y="657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51609</xdr:rowOff>
    </xdr:from>
    <xdr:to>
      <xdr:col>4</xdr:col>
      <xdr:colOff>520700</xdr:colOff>
      <xdr:row>35</xdr:row>
      <xdr:rowOff>153209</xdr:rowOff>
    </xdr:to>
    <xdr:sp macro="" textlink="">
      <xdr:nvSpPr>
        <xdr:cNvPr id="134" name="円/楕円 133"/>
        <xdr:cNvSpPr/>
      </xdr:nvSpPr>
      <xdr:spPr bwMode="auto">
        <a:xfrm>
          <a:off x="4953000" y="666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137986</xdr:rowOff>
    </xdr:from>
    <xdr:ext cx="736600" cy="259045"/>
    <xdr:sp macro="" textlink="">
      <xdr:nvSpPr>
        <xdr:cNvPr id="135" name="テキスト ボックス 134"/>
        <xdr:cNvSpPr txBox="1"/>
      </xdr:nvSpPr>
      <xdr:spPr>
        <a:xfrm>
          <a:off x="4622800" y="674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339155</xdr:rowOff>
    </xdr:from>
    <xdr:to>
      <xdr:col>3</xdr:col>
      <xdr:colOff>955675</xdr:colOff>
      <xdr:row>35</xdr:row>
      <xdr:rowOff>97855</xdr:rowOff>
    </xdr:to>
    <xdr:sp macro="" textlink="">
      <xdr:nvSpPr>
        <xdr:cNvPr id="136" name="円/楕円 135"/>
        <xdr:cNvSpPr/>
      </xdr:nvSpPr>
      <xdr:spPr bwMode="auto">
        <a:xfrm>
          <a:off x="4254500" y="6606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108032</xdr:rowOff>
    </xdr:from>
    <xdr:ext cx="762000" cy="259045"/>
    <xdr:sp macro="" textlink="">
      <xdr:nvSpPr>
        <xdr:cNvPr id="137" name="テキスト ボックス 136"/>
        <xdr:cNvSpPr txBox="1"/>
      </xdr:nvSpPr>
      <xdr:spPr>
        <a:xfrm>
          <a:off x="3924300" y="637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267636</xdr:rowOff>
    </xdr:from>
    <xdr:to>
      <xdr:col>3</xdr:col>
      <xdr:colOff>257175</xdr:colOff>
      <xdr:row>35</xdr:row>
      <xdr:rowOff>26336</xdr:rowOff>
    </xdr:to>
    <xdr:sp macro="" textlink="">
      <xdr:nvSpPr>
        <xdr:cNvPr id="138" name="円/楕円 137"/>
        <xdr:cNvSpPr/>
      </xdr:nvSpPr>
      <xdr:spPr bwMode="auto">
        <a:xfrm>
          <a:off x="3556000" y="653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36513</xdr:rowOff>
    </xdr:from>
    <xdr:ext cx="762000" cy="259045"/>
    <xdr:sp macro="" textlink="">
      <xdr:nvSpPr>
        <xdr:cNvPr id="139" name="テキスト ボックス 138"/>
        <xdr:cNvSpPr txBox="1"/>
      </xdr:nvSpPr>
      <xdr:spPr>
        <a:xfrm>
          <a:off x="3225800" y="630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236775</xdr:rowOff>
    </xdr:from>
    <xdr:to>
      <xdr:col>2</xdr:col>
      <xdr:colOff>692150</xdr:colOff>
      <xdr:row>34</xdr:row>
      <xdr:rowOff>338375</xdr:rowOff>
    </xdr:to>
    <xdr:sp macro="" textlink="">
      <xdr:nvSpPr>
        <xdr:cNvPr id="140" name="円/楕円 139"/>
        <xdr:cNvSpPr/>
      </xdr:nvSpPr>
      <xdr:spPr bwMode="auto">
        <a:xfrm>
          <a:off x="2857500" y="6504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5652</xdr:rowOff>
    </xdr:from>
    <xdr:ext cx="762000" cy="259045"/>
    <xdr:sp macro="" textlink="">
      <xdr:nvSpPr>
        <xdr:cNvPr id="141" name="テキスト ボックス 140"/>
        <xdr:cNvSpPr txBox="1"/>
      </xdr:nvSpPr>
      <xdr:spPr>
        <a:xfrm>
          <a:off x="2527300" y="627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97,009
95,045
471.55
51,610,916
50,648,726
702,052
26,693,169
63,001,148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119423</xdr:rowOff>
    </xdr:from>
    <xdr:to>
      <xdr:col>6</xdr:col>
      <xdr:colOff>511175</xdr:colOff>
      <xdr:row>33</xdr:row>
      <xdr:rowOff>130122</xdr:rowOff>
    </xdr:to>
    <xdr:cxnSp macro="">
      <xdr:nvCxnSpPr>
        <xdr:cNvPr id="59" name="直線コネクタ 58"/>
        <xdr:cNvCxnSpPr/>
      </xdr:nvCxnSpPr>
      <xdr:spPr>
        <a:xfrm>
          <a:off x="3797300" y="5777273"/>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119423</xdr:rowOff>
    </xdr:from>
    <xdr:to>
      <xdr:col>5</xdr:col>
      <xdr:colOff>358775</xdr:colOff>
      <xdr:row>33</xdr:row>
      <xdr:rowOff>145552</xdr:rowOff>
    </xdr:to>
    <xdr:cxnSp macro="">
      <xdr:nvCxnSpPr>
        <xdr:cNvPr id="62" name="直線コネクタ 61"/>
        <xdr:cNvCxnSpPr/>
      </xdr:nvCxnSpPr>
      <xdr:spPr>
        <a:xfrm flipV="1">
          <a:off x="2908300" y="5777273"/>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36345</xdr:rowOff>
    </xdr:from>
    <xdr:to>
      <xdr:col>5</xdr:col>
      <xdr:colOff>409575</xdr:colOff>
      <xdr:row>34</xdr:row>
      <xdr:rowOff>137945</xdr:rowOff>
    </xdr:to>
    <xdr:sp macro="" textlink="">
      <xdr:nvSpPr>
        <xdr:cNvPr id="63" name="フローチャート : 判断 62"/>
        <xdr:cNvSpPr/>
      </xdr:nvSpPr>
      <xdr:spPr>
        <a:xfrm>
          <a:off x="3746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129072</xdr:rowOff>
    </xdr:from>
    <xdr:ext cx="534377" cy="259045"/>
    <xdr:sp macro="" textlink="">
      <xdr:nvSpPr>
        <xdr:cNvPr id="64" name="テキスト ボックス 63"/>
        <xdr:cNvSpPr txBox="1"/>
      </xdr:nvSpPr>
      <xdr:spPr>
        <a:xfrm>
          <a:off x="3530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145552</xdr:rowOff>
    </xdr:from>
    <xdr:to>
      <xdr:col>4</xdr:col>
      <xdr:colOff>155575</xdr:colOff>
      <xdr:row>34</xdr:row>
      <xdr:rowOff>3477</xdr:rowOff>
    </xdr:to>
    <xdr:cxnSp macro="">
      <xdr:nvCxnSpPr>
        <xdr:cNvPr id="65" name="直線コネクタ 64"/>
        <xdr:cNvCxnSpPr/>
      </xdr:nvCxnSpPr>
      <xdr:spPr>
        <a:xfrm flipV="1">
          <a:off x="2019300" y="5803402"/>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169802</xdr:rowOff>
    </xdr:from>
    <xdr:to>
      <xdr:col>4</xdr:col>
      <xdr:colOff>206375</xdr:colOff>
      <xdr:row>36</xdr:row>
      <xdr:rowOff>99952</xdr:rowOff>
    </xdr:to>
    <xdr:sp macro="" textlink="">
      <xdr:nvSpPr>
        <xdr:cNvPr id="66" name="フローチャート : 判断 65"/>
        <xdr:cNvSpPr/>
      </xdr:nvSpPr>
      <xdr:spPr>
        <a:xfrm>
          <a:off x="2857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91079</xdr:rowOff>
    </xdr:from>
    <xdr:ext cx="534377" cy="259045"/>
    <xdr:sp macro="" textlink="">
      <xdr:nvSpPr>
        <xdr:cNvPr id="67" name="テキスト ボックス 66"/>
        <xdr:cNvSpPr txBox="1"/>
      </xdr:nvSpPr>
      <xdr:spPr>
        <a:xfrm>
          <a:off x="2641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44671</xdr:rowOff>
    </xdr:from>
    <xdr:to>
      <xdr:col>2</xdr:col>
      <xdr:colOff>638175</xdr:colOff>
      <xdr:row>34</xdr:row>
      <xdr:rowOff>3477</xdr:rowOff>
    </xdr:to>
    <xdr:cxnSp macro="">
      <xdr:nvCxnSpPr>
        <xdr:cNvPr id="68" name="直線コネクタ 67"/>
        <xdr:cNvCxnSpPr/>
      </xdr:nvCxnSpPr>
      <xdr:spPr>
        <a:xfrm>
          <a:off x="1130300" y="5702521"/>
          <a:ext cx="889000" cy="13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11130</xdr:rowOff>
    </xdr:from>
    <xdr:to>
      <xdr:col>3</xdr:col>
      <xdr:colOff>3175</xdr:colOff>
      <xdr:row>36</xdr:row>
      <xdr:rowOff>112730</xdr:rowOff>
    </xdr:to>
    <xdr:sp macro="" textlink="">
      <xdr:nvSpPr>
        <xdr:cNvPr id="69" name="フローチャート : 判断 68"/>
        <xdr:cNvSpPr/>
      </xdr:nvSpPr>
      <xdr:spPr>
        <a:xfrm>
          <a:off x="1968500" y="61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103857</xdr:rowOff>
    </xdr:from>
    <xdr:ext cx="534377" cy="259045"/>
    <xdr:sp macro="" textlink="">
      <xdr:nvSpPr>
        <xdr:cNvPr id="70" name="テキスト ボックス 69"/>
        <xdr:cNvSpPr txBox="1"/>
      </xdr:nvSpPr>
      <xdr:spPr>
        <a:xfrm>
          <a:off x="1752111" y="62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115577</xdr:rowOff>
    </xdr:from>
    <xdr:to>
      <xdr:col>1</xdr:col>
      <xdr:colOff>485775</xdr:colOff>
      <xdr:row>36</xdr:row>
      <xdr:rowOff>45727</xdr:rowOff>
    </xdr:to>
    <xdr:sp macro="" textlink="">
      <xdr:nvSpPr>
        <xdr:cNvPr id="71" name="フローチャート : 判断 70"/>
        <xdr:cNvSpPr/>
      </xdr:nvSpPr>
      <xdr:spPr>
        <a:xfrm>
          <a:off x="1079500" y="611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36854</xdr:rowOff>
    </xdr:from>
    <xdr:ext cx="534377" cy="259045"/>
    <xdr:sp macro="" textlink="">
      <xdr:nvSpPr>
        <xdr:cNvPr id="72" name="テキスト ボックス 71"/>
        <xdr:cNvSpPr txBox="1"/>
      </xdr:nvSpPr>
      <xdr:spPr>
        <a:xfrm>
          <a:off x="863111" y="62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79322</xdr:rowOff>
    </xdr:from>
    <xdr:to>
      <xdr:col>6</xdr:col>
      <xdr:colOff>561975</xdr:colOff>
      <xdr:row>34</xdr:row>
      <xdr:rowOff>9472</xdr:rowOff>
    </xdr:to>
    <xdr:sp macro="" textlink="">
      <xdr:nvSpPr>
        <xdr:cNvPr id="78" name="円/楕円 77"/>
        <xdr:cNvSpPr/>
      </xdr:nvSpPr>
      <xdr:spPr>
        <a:xfrm>
          <a:off x="4584700" y="57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102199</xdr:rowOff>
    </xdr:from>
    <xdr:ext cx="534377" cy="259045"/>
    <xdr:sp macro="" textlink="">
      <xdr:nvSpPr>
        <xdr:cNvPr id="79" name="人件費該当値テキスト"/>
        <xdr:cNvSpPr txBox="1"/>
      </xdr:nvSpPr>
      <xdr:spPr>
        <a:xfrm>
          <a:off x="4686300" y="55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77,919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68623</xdr:rowOff>
    </xdr:from>
    <xdr:to>
      <xdr:col>5</xdr:col>
      <xdr:colOff>409575</xdr:colOff>
      <xdr:row>33</xdr:row>
      <xdr:rowOff>170223</xdr:rowOff>
    </xdr:to>
    <xdr:sp macro="" textlink="">
      <xdr:nvSpPr>
        <xdr:cNvPr id="80" name="円/楕円 79"/>
        <xdr:cNvSpPr/>
      </xdr:nvSpPr>
      <xdr:spPr>
        <a:xfrm>
          <a:off x="3746500" y="57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15300</xdr:rowOff>
    </xdr:from>
    <xdr:ext cx="534377" cy="259045"/>
    <xdr:sp macro="" textlink="">
      <xdr:nvSpPr>
        <xdr:cNvPr id="81" name="テキスト ボックス 80"/>
        <xdr:cNvSpPr txBox="1"/>
      </xdr:nvSpPr>
      <xdr:spPr>
        <a:xfrm>
          <a:off x="3530111" y="55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94752</xdr:rowOff>
    </xdr:from>
    <xdr:to>
      <xdr:col>4</xdr:col>
      <xdr:colOff>206375</xdr:colOff>
      <xdr:row>34</xdr:row>
      <xdr:rowOff>24902</xdr:rowOff>
    </xdr:to>
    <xdr:sp macro="" textlink="">
      <xdr:nvSpPr>
        <xdr:cNvPr id="82" name="円/楕円 81"/>
        <xdr:cNvSpPr/>
      </xdr:nvSpPr>
      <xdr:spPr>
        <a:xfrm>
          <a:off x="2857500" y="5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41429</xdr:rowOff>
    </xdr:from>
    <xdr:ext cx="534377" cy="259045"/>
    <xdr:sp macro="" textlink="">
      <xdr:nvSpPr>
        <xdr:cNvPr id="83" name="テキスト ボックス 82"/>
        <xdr:cNvSpPr txBox="1"/>
      </xdr:nvSpPr>
      <xdr:spPr>
        <a:xfrm>
          <a:off x="2641111" y="55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124127</xdr:rowOff>
    </xdr:from>
    <xdr:to>
      <xdr:col>3</xdr:col>
      <xdr:colOff>3175</xdr:colOff>
      <xdr:row>34</xdr:row>
      <xdr:rowOff>54277</xdr:rowOff>
    </xdr:to>
    <xdr:sp macro="" textlink="">
      <xdr:nvSpPr>
        <xdr:cNvPr id="84" name="円/楕円 83"/>
        <xdr:cNvSpPr/>
      </xdr:nvSpPr>
      <xdr:spPr>
        <a:xfrm>
          <a:off x="1968500" y="57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70804</xdr:rowOff>
    </xdr:from>
    <xdr:ext cx="534377" cy="259045"/>
    <xdr:sp macro="" textlink="">
      <xdr:nvSpPr>
        <xdr:cNvPr id="85" name="テキスト ボックス 84"/>
        <xdr:cNvSpPr txBox="1"/>
      </xdr:nvSpPr>
      <xdr:spPr>
        <a:xfrm>
          <a:off x="1752111" y="555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75,959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165321</xdr:rowOff>
    </xdr:from>
    <xdr:to>
      <xdr:col>1</xdr:col>
      <xdr:colOff>485775</xdr:colOff>
      <xdr:row>33</xdr:row>
      <xdr:rowOff>95471</xdr:rowOff>
    </xdr:to>
    <xdr:sp macro="" textlink="">
      <xdr:nvSpPr>
        <xdr:cNvPr id="86" name="円/楕円 85"/>
        <xdr:cNvSpPr/>
      </xdr:nvSpPr>
      <xdr:spPr>
        <a:xfrm>
          <a:off x="1079500" y="565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111998</xdr:rowOff>
    </xdr:from>
    <xdr:ext cx="534377" cy="259045"/>
    <xdr:sp macro="" textlink="">
      <xdr:nvSpPr>
        <xdr:cNvPr id="87" name="テキスト ボックス 86"/>
        <xdr:cNvSpPr txBox="1"/>
      </xdr:nvSpPr>
      <xdr:spPr>
        <a:xfrm>
          <a:off x="863111" y="542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10447</xdr:rowOff>
    </xdr:from>
    <xdr:to>
      <xdr:col>6</xdr:col>
      <xdr:colOff>511175</xdr:colOff>
      <xdr:row>59</xdr:row>
      <xdr:rowOff>11471</xdr:rowOff>
    </xdr:to>
    <xdr:cxnSp macro="">
      <xdr:nvCxnSpPr>
        <xdr:cNvPr id="118" name="直線コネクタ 117"/>
        <xdr:cNvCxnSpPr/>
      </xdr:nvCxnSpPr>
      <xdr:spPr>
        <a:xfrm flipV="1">
          <a:off x="3797300" y="10125997"/>
          <a:ext cx="8382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11471</xdr:rowOff>
    </xdr:from>
    <xdr:to>
      <xdr:col>5</xdr:col>
      <xdr:colOff>358775</xdr:colOff>
      <xdr:row>59</xdr:row>
      <xdr:rowOff>13701</xdr:rowOff>
    </xdr:to>
    <xdr:cxnSp macro="">
      <xdr:nvCxnSpPr>
        <xdr:cNvPr id="121" name="直線コネクタ 120"/>
        <xdr:cNvCxnSpPr/>
      </xdr:nvCxnSpPr>
      <xdr:spPr>
        <a:xfrm flipV="1">
          <a:off x="2908300" y="10127021"/>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100388</xdr:rowOff>
    </xdr:from>
    <xdr:to>
      <xdr:col>5</xdr:col>
      <xdr:colOff>409575</xdr:colOff>
      <xdr:row>59</xdr:row>
      <xdr:rowOff>30538</xdr:rowOff>
    </xdr:to>
    <xdr:sp macro="" textlink="">
      <xdr:nvSpPr>
        <xdr:cNvPr id="122" name="フローチャート : 判断 121"/>
        <xdr:cNvSpPr/>
      </xdr:nvSpPr>
      <xdr:spPr>
        <a:xfrm>
          <a:off x="3746500" y="100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47065</xdr:rowOff>
    </xdr:from>
    <xdr:ext cx="534377" cy="259045"/>
    <xdr:sp macro="" textlink="">
      <xdr:nvSpPr>
        <xdr:cNvPr id="123" name="テキスト ボックス 122"/>
        <xdr:cNvSpPr txBox="1"/>
      </xdr:nvSpPr>
      <xdr:spPr>
        <a:xfrm>
          <a:off x="3530111" y="98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13701</xdr:rowOff>
    </xdr:from>
    <xdr:to>
      <xdr:col>4</xdr:col>
      <xdr:colOff>155575</xdr:colOff>
      <xdr:row>59</xdr:row>
      <xdr:rowOff>17790</xdr:rowOff>
    </xdr:to>
    <xdr:cxnSp macro="">
      <xdr:nvCxnSpPr>
        <xdr:cNvPr id="124" name="直線コネクタ 123"/>
        <xdr:cNvCxnSpPr/>
      </xdr:nvCxnSpPr>
      <xdr:spPr>
        <a:xfrm flipV="1">
          <a:off x="2019300" y="10129251"/>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137497</xdr:rowOff>
    </xdr:from>
    <xdr:to>
      <xdr:col>4</xdr:col>
      <xdr:colOff>206375</xdr:colOff>
      <xdr:row>59</xdr:row>
      <xdr:rowOff>67647</xdr:rowOff>
    </xdr:to>
    <xdr:sp macro="" textlink="">
      <xdr:nvSpPr>
        <xdr:cNvPr id="125" name="フローチャート : 判断 124"/>
        <xdr:cNvSpPr/>
      </xdr:nvSpPr>
      <xdr:spPr>
        <a:xfrm>
          <a:off x="2857500" y="1008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58774</xdr:rowOff>
    </xdr:from>
    <xdr:ext cx="534377" cy="259045"/>
    <xdr:sp macro="" textlink="">
      <xdr:nvSpPr>
        <xdr:cNvPr id="126" name="テキスト ボックス 125"/>
        <xdr:cNvSpPr txBox="1"/>
      </xdr:nvSpPr>
      <xdr:spPr>
        <a:xfrm>
          <a:off x="2641111" y="101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17790</xdr:rowOff>
    </xdr:from>
    <xdr:to>
      <xdr:col>2</xdr:col>
      <xdr:colOff>638175</xdr:colOff>
      <xdr:row>59</xdr:row>
      <xdr:rowOff>21979</xdr:rowOff>
    </xdr:to>
    <xdr:cxnSp macro="">
      <xdr:nvCxnSpPr>
        <xdr:cNvPr id="127" name="直線コネクタ 126"/>
        <xdr:cNvCxnSpPr/>
      </xdr:nvCxnSpPr>
      <xdr:spPr>
        <a:xfrm flipV="1">
          <a:off x="1130300" y="10133340"/>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141743</xdr:rowOff>
    </xdr:from>
    <xdr:to>
      <xdr:col>3</xdr:col>
      <xdr:colOff>3175</xdr:colOff>
      <xdr:row>59</xdr:row>
      <xdr:rowOff>71893</xdr:rowOff>
    </xdr:to>
    <xdr:sp macro="" textlink="">
      <xdr:nvSpPr>
        <xdr:cNvPr id="128" name="フローチャート : 判断 127"/>
        <xdr:cNvSpPr/>
      </xdr:nvSpPr>
      <xdr:spPr>
        <a:xfrm>
          <a:off x="1968500" y="1008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63020</xdr:rowOff>
    </xdr:from>
    <xdr:ext cx="534377" cy="259045"/>
    <xdr:sp macro="" textlink="">
      <xdr:nvSpPr>
        <xdr:cNvPr id="129" name="テキスト ボックス 128"/>
        <xdr:cNvSpPr txBox="1"/>
      </xdr:nvSpPr>
      <xdr:spPr>
        <a:xfrm>
          <a:off x="1752111" y="1017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142859</xdr:rowOff>
    </xdr:from>
    <xdr:to>
      <xdr:col>1</xdr:col>
      <xdr:colOff>485775</xdr:colOff>
      <xdr:row>59</xdr:row>
      <xdr:rowOff>73009</xdr:rowOff>
    </xdr:to>
    <xdr:sp macro="" textlink="">
      <xdr:nvSpPr>
        <xdr:cNvPr id="130" name="フローチャート : 判断 129"/>
        <xdr:cNvSpPr/>
      </xdr:nvSpPr>
      <xdr:spPr>
        <a:xfrm>
          <a:off x="1079500" y="1008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64136</xdr:rowOff>
    </xdr:from>
    <xdr:ext cx="534377" cy="259045"/>
    <xdr:sp macro="" textlink="">
      <xdr:nvSpPr>
        <xdr:cNvPr id="131" name="テキスト ボックス 130"/>
        <xdr:cNvSpPr txBox="1"/>
      </xdr:nvSpPr>
      <xdr:spPr>
        <a:xfrm>
          <a:off x="863111" y="101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131097</xdr:rowOff>
    </xdr:from>
    <xdr:to>
      <xdr:col>6</xdr:col>
      <xdr:colOff>561975</xdr:colOff>
      <xdr:row>59</xdr:row>
      <xdr:rowOff>61247</xdr:rowOff>
    </xdr:to>
    <xdr:sp macro="" textlink="">
      <xdr:nvSpPr>
        <xdr:cNvPr id="137" name="円/楕円 136"/>
        <xdr:cNvSpPr/>
      </xdr:nvSpPr>
      <xdr:spPr>
        <a:xfrm>
          <a:off x="4584700" y="100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88111</xdr:rowOff>
    </xdr:from>
    <xdr:ext cx="534377" cy="259045"/>
    <xdr:sp macro="" textlink="">
      <xdr:nvSpPr>
        <xdr:cNvPr id="138" name="物件費該当値テキスト"/>
        <xdr:cNvSpPr txBox="1"/>
      </xdr:nvSpPr>
      <xdr:spPr>
        <a:xfrm>
          <a:off x="4686300" y="100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132121</xdr:rowOff>
    </xdr:from>
    <xdr:to>
      <xdr:col>5</xdr:col>
      <xdr:colOff>409575</xdr:colOff>
      <xdr:row>59</xdr:row>
      <xdr:rowOff>62271</xdr:rowOff>
    </xdr:to>
    <xdr:sp macro="" textlink="">
      <xdr:nvSpPr>
        <xdr:cNvPr id="139" name="円/楕円 138"/>
        <xdr:cNvSpPr/>
      </xdr:nvSpPr>
      <xdr:spPr>
        <a:xfrm>
          <a:off x="3746500" y="100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53398</xdr:rowOff>
    </xdr:from>
    <xdr:ext cx="534377" cy="259045"/>
    <xdr:sp macro="" textlink="">
      <xdr:nvSpPr>
        <xdr:cNvPr id="140" name="テキスト ボックス 139"/>
        <xdr:cNvSpPr txBox="1"/>
      </xdr:nvSpPr>
      <xdr:spPr>
        <a:xfrm>
          <a:off x="3530111" y="1016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134351</xdr:rowOff>
    </xdr:from>
    <xdr:to>
      <xdr:col>4</xdr:col>
      <xdr:colOff>206375</xdr:colOff>
      <xdr:row>59</xdr:row>
      <xdr:rowOff>64501</xdr:rowOff>
    </xdr:to>
    <xdr:sp macro="" textlink="">
      <xdr:nvSpPr>
        <xdr:cNvPr id="141" name="円/楕円 140"/>
        <xdr:cNvSpPr/>
      </xdr:nvSpPr>
      <xdr:spPr>
        <a:xfrm>
          <a:off x="2857500" y="100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81028</xdr:rowOff>
    </xdr:from>
    <xdr:ext cx="534377" cy="259045"/>
    <xdr:sp macro="" textlink="">
      <xdr:nvSpPr>
        <xdr:cNvPr id="142" name="テキスト ボックス 141"/>
        <xdr:cNvSpPr txBox="1"/>
      </xdr:nvSpPr>
      <xdr:spPr>
        <a:xfrm>
          <a:off x="2641111" y="985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138440</xdr:rowOff>
    </xdr:from>
    <xdr:to>
      <xdr:col>3</xdr:col>
      <xdr:colOff>3175</xdr:colOff>
      <xdr:row>59</xdr:row>
      <xdr:rowOff>68590</xdr:rowOff>
    </xdr:to>
    <xdr:sp macro="" textlink="">
      <xdr:nvSpPr>
        <xdr:cNvPr id="143" name="円/楕円 142"/>
        <xdr:cNvSpPr/>
      </xdr:nvSpPr>
      <xdr:spPr>
        <a:xfrm>
          <a:off x="1968500" y="100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85117</xdr:rowOff>
    </xdr:from>
    <xdr:ext cx="534377" cy="259045"/>
    <xdr:sp macro="" textlink="">
      <xdr:nvSpPr>
        <xdr:cNvPr id="144" name="テキスト ボックス 143"/>
        <xdr:cNvSpPr txBox="1"/>
      </xdr:nvSpPr>
      <xdr:spPr>
        <a:xfrm>
          <a:off x="1752111" y="98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142629</xdr:rowOff>
    </xdr:from>
    <xdr:to>
      <xdr:col>1</xdr:col>
      <xdr:colOff>485775</xdr:colOff>
      <xdr:row>59</xdr:row>
      <xdr:rowOff>72779</xdr:rowOff>
    </xdr:to>
    <xdr:sp macro="" textlink="">
      <xdr:nvSpPr>
        <xdr:cNvPr id="145" name="円/楕円 144"/>
        <xdr:cNvSpPr/>
      </xdr:nvSpPr>
      <xdr:spPr>
        <a:xfrm>
          <a:off x="1079500" y="100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89306</xdr:rowOff>
    </xdr:from>
    <xdr:ext cx="534377" cy="259045"/>
    <xdr:sp macro="" textlink="">
      <xdr:nvSpPr>
        <xdr:cNvPr id="146" name="テキスト ボックス 145"/>
        <xdr:cNvSpPr txBox="1"/>
      </xdr:nvSpPr>
      <xdr:spPr>
        <a:xfrm>
          <a:off x="863111" y="98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137632</xdr:rowOff>
    </xdr:from>
    <xdr:to>
      <xdr:col>6</xdr:col>
      <xdr:colOff>511175</xdr:colOff>
      <xdr:row>76</xdr:row>
      <xdr:rowOff>117058</xdr:rowOff>
    </xdr:to>
    <xdr:cxnSp macro="">
      <xdr:nvCxnSpPr>
        <xdr:cNvPr id="177" name="直線コネクタ 176"/>
        <xdr:cNvCxnSpPr/>
      </xdr:nvCxnSpPr>
      <xdr:spPr>
        <a:xfrm>
          <a:off x="3797300" y="1299638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53485</xdr:rowOff>
    </xdr:from>
    <xdr:to>
      <xdr:col>5</xdr:col>
      <xdr:colOff>358775</xdr:colOff>
      <xdr:row>75</xdr:row>
      <xdr:rowOff>137632</xdr:rowOff>
    </xdr:to>
    <xdr:cxnSp macro="">
      <xdr:nvCxnSpPr>
        <xdr:cNvPr id="180" name="直線コネクタ 179"/>
        <xdr:cNvCxnSpPr/>
      </xdr:nvCxnSpPr>
      <xdr:spPr>
        <a:xfrm>
          <a:off x="2908300" y="12912235"/>
          <a:ext cx="889000" cy="8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124061</xdr:rowOff>
    </xdr:from>
    <xdr:to>
      <xdr:col>5</xdr:col>
      <xdr:colOff>409575</xdr:colOff>
      <xdr:row>76</xdr:row>
      <xdr:rowOff>54211</xdr:rowOff>
    </xdr:to>
    <xdr:sp macro="" textlink="">
      <xdr:nvSpPr>
        <xdr:cNvPr id="181" name="フローチャート : 判断 180"/>
        <xdr:cNvSpPr/>
      </xdr:nvSpPr>
      <xdr:spPr>
        <a:xfrm>
          <a:off x="3746500" y="1298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45338</xdr:rowOff>
    </xdr:from>
    <xdr:ext cx="469744" cy="259045"/>
    <xdr:sp macro="" textlink="">
      <xdr:nvSpPr>
        <xdr:cNvPr id="182" name="テキスト ボックス 181"/>
        <xdr:cNvSpPr txBox="1"/>
      </xdr:nvSpPr>
      <xdr:spPr>
        <a:xfrm>
          <a:off x="3562427" y="1307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53485</xdr:rowOff>
    </xdr:from>
    <xdr:to>
      <xdr:col>4</xdr:col>
      <xdr:colOff>155575</xdr:colOff>
      <xdr:row>75</xdr:row>
      <xdr:rowOff>123589</xdr:rowOff>
    </xdr:to>
    <xdr:cxnSp macro="">
      <xdr:nvCxnSpPr>
        <xdr:cNvPr id="183" name="直線コネクタ 182"/>
        <xdr:cNvCxnSpPr/>
      </xdr:nvCxnSpPr>
      <xdr:spPr>
        <a:xfrm flipV="1">
          <a:off x="2019300" y="12912235"/>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130266</xdr:rowOff>
    </xdr:from>
    <xdr:to>
      <xdr:col>4</xdr:col>
      <xdr:colOff>206375</xdr:colOff>
      <xdr:row>77</xdr:row>
      <xdr:rowOff>60416</xdr:rowOff>
    </xdr:to>
    <xdr:sp macro="" textlink="">
      <xdr:nvSpPr>
        <xdr:cNvPr id="184" name="フローチャート : 判断 183"/>
        <xdr:cNvSpPr/>
      </xdr:nvSpPr>
      <xdr:spPr>
        <a:xfrm>
          <a:off x="2857500" y="131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51543</xdr:rowOff>
    </xdr:from>
    <xdr:ext cx="469744" cy="259045"/>
    <xdr:sp macro="" textlink="">
      <xdr:nvSpPr>
        <xdr:cNvPr id="185" name="テキスト ボックス 184"/>
        <xdr:cNvSpPr txBox="1"/>
      </xdr:nvSpPr>
      <xdr:spPr>
        <a:xfrm>
          <a:off x="2673427" y="1325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89190</xdr:rowOff>
    </xdr:from>
    <xdr:to>
      <xdr:col>2</xdr:col>
      <xdr:colOff>638175</xdr:colOff>
      <xdr:row>75</xdr:row>
      <xdr:rowOff>123589</xdr:rowOff>
    </xdr:to>
    <xdr:cxnSp macro="">
      <xdr:nvCxnSpPr>
        <xdr:cNvPr id="186" name="直線コネクタ 185"/>
        <xdr:cNvCxnSpPr/>
      </xdr:nvCxnSpPr>
      <xdr:spPr>
        <a:xfrm>
          <a:off x="1130300" y="12947940"/>
          <a:ext cx="8890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154649</xdr:rowOff>
    </xdr:from>
    <xdr:to>
      <xdr:col>3</xdr:col>
      <xdr:colOff>3175</xdr:colOff>
      <xdr:row>77</xdr:row>
      <xdr:rowOff>84799</xdr:rowOff>
    </xdr:to>
    <xdr:sp macro="" textlink="">
      <xdr:nvSpPr>
        <xdr:cNvPr id="187" name="フローチャート : 判断 186"/>
        <xdr:cNvSpPr/>
      </xdr:nvSpPr>
      <xdr:spPr>
        <a:xfrm>
          <a:off x="1968500" y="1318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75926</xdr:rowOff>
    </xdr:from>
    <xdr:ext cx="469744" cy="259045"/>
    <xdr:sp macro="" textlink="">
      <xdr:nvSpPr>
        <xdr:cNvPr id="188" name="テキスト ボックス 187"/>
        <xdr:cNvSpPr txBox="1"/>
      </xdr:nvSpPr>
      <xdr:spPr>
        <a:xfrm>
          <a:off x="1784427" y="1327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149425</xdr:rowOff>
    </xdr:from>
    <xdr:to>
      <xdr:col>1</xdr:col>
      <xdr:colOff>485775</xdr:colOff>
      <xdr:row>77</xdr:row>
      <xdr:rowOff>79575</xdr:rowOff>
    </xdr:to>
    <xdr:sp macro="" textlink="">
      <xdr:nvSpPr>
        <xdr:cNvPr id="189" name="フローチャート : 判断 188"/>
        <xdr:cNvSpPr/>
      </xdr:nvSpPr>
      <xdr:spPr>
        <a:xfrm>
          <a:off x="1079500" y="131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70702</xdr:rowOff>
    </xdr:from>
    <xdr:ext cx="469744" cy="259045"/>
    <xdr:sp macro="" textlink="">
      <xdr:nvSpPr>
        <xdr:cNvPr id="190" name="テキスト ボックス 189"/>
        <xdr:cNvSpPr txBox="1"/>
      </xdr:nvSpPr>
      <xdr:spPr>
        <a:xfrm>
          <a:off x="895427" y="1327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66258</xdr:rowOff>
    </xdr:from>
    <xdr:to>
      <xdr:col>6</xdr:col>
      <xdr:colOff>561975</xdr:colOff>
      <xdr:row>76</xdr:row>
      <xdr:rowOff>167858</xdr:rowOff>
    </xdr:to>
    <xdr:sp macro="" textlink="">
      <xdr:nvSpPr>
        <xdr:cNvPr id="196" name="円/楕円 195"/>
        <xdr:cNvSpPr/>
      </xdr:nvSpPr>
      <xdr:spPr>
        <a:xfrm>
          <a:off x="4584700" y="130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89135</xdr:rowOff>
    </xdr:from>
    <xdr:ext cx="469744" cy="259045"/>
    <xdr:sp macro="" textlink="">
      <xdr:nvSpPr>
        <xdr:cNvPr id="197" name="維持補修費該当値テキスト"/>
        <xdr:cNvSpPr txBox="1"/>
      </xdr:nvSpPr>
      <xdr:spPr>
        <a:xfrm>
          <a:off x="4686300" y="1294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86832</xdr:rowOff>
    </xdr:from>
    <xdr:to>
      <xdr:col>5</xdr:col>
      <xdr:colOff>409575</xdr:colOff>
      <xdr:row>76</xdr:row>
      <xdr:rowOff>16982</xdr:rowOff>
    </xdr:to>
    <xdr:sp macro="" textlink="">
      <xdr:nvSpPr>
        <xdr:cNvPr id="198" name="円/楕円 197"/>
        <xdr:cNvSpPr/>
      </xdr:nvSpPr>
      <xdr:spPr>
        <a:xfrm>
          <a:off x="3746500" y="129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33509</xdr:rowOff>
    </xdr:from>
    <xdr:ext cx="469744" cy="259045"/>
    <xdr:sp macro="" textlink="">
      <xdr:nvSpPr>
        <xdr:cNvPr id="199" name="テキスト ボックス 198"/>
        <xdr:cNvSpPr txBox="1"/>
      </xdr:nvSpPr>
      <xdr:spPr>
        <a:xfrm>
          <a:off x="3562427" y="127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2685</xdr:rowOff>
    </xdr:from>
    <xdr:to>
      <xdr:col>4</xdr:col>
      <xdr:colOff>206375</xdr:colOff>
      <xdr:row>75</xdr:row>
      <xdr:rowOff>104285</xdr:rowOff>
    </xdr:to>
    <xdr:sp macro="" textlink="">
      <xdr:nvSpPr>
        <xdr:cNvPr id="200" name="円/楕円 199"/>
        <xdr:cNvSpPr/>
      </xdr:nvSpPr>
      <xdr:spPr>
        <a:xfrm>
          <a:off x="2857500" y="128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120812</xdr:rowOff>
    </xdr:from>
    <xdr:ext cx="469744" cy="259045"/>
    <xdr:sp macro="" textlink="">
      <xdr:nvSpPr>
        <xdr:cNvPr id="201" name="テキスト ボックス 200"/>
        <xdr:cNvSpPr txBox="1"/>
      </xdr:nvSpPr>
      <xdr:spPr>
        <a:xfrm>
          <a:off x="2673427" y="1263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72789</xdr:rowOff>
    </xdr:from>
    <xdr:to>
      <xdr:col>3</xdr:col>
      <xdr:colOff>3175</xdr:colOff>
      <xdr:row>76</xdr:row>
      <xdr:rowOff>2939</xdr:rowOff>
    </xdr:to>
    <xdr:sp macro="" textlink="">
      <xdr:nvSpPr>
        <xdr:cNvPr id="202" name="円/楕円 201"/>
        <xdr:cNvSpPr/>
      </xdr:nvSpPr>
      <xdr:spPr>
        <a:xfrm>
          <a:off x="1968500" y="1293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19466</xdr:rowOff>
    </xdr:from>
    <xdr:ext cx="469744" cy="259045"/>
    <xdr:sp macro="" textlink="">
      <xdr:nvSpPr>
        <xdr:cNvPr id="203" name="テキスト ボックス 202"/>
        <xdr:cNvSpPr txBox="1"/>
      </xdr:nvSpPr>
      <xdr:spPr>
        <a:xfrm>
          <a:off x="1784427" y="1270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38390</xdr:rowOff>
    </xdr:from>
    <xdr:to>
      <xdr:col>1</xdr:col>
      <xdr:colOff>485775</xdr:colOff>
      <xdr:row>75</xdr:row>
      <xdr:rowOff>139990</xdr:rowOff>
    </xdr:to>
    <xdr:sp macro="" textlink="">
      <xdr:nvSpPr>
        <xdr:cNvPr id="204" name="円/楕円 203"/>
        <xdr:cNvSpPr/>
      </xdr:nvSpPr>
      <xdr:spPr>
        <a:xfrm>
          <a:off x="1079500" y="128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156517</xdr:rowOff>
    </xdr:from>
    <xdr:ext cx="469744" cy="259045"/>
    <xdr:sp macro="" textlink="">
      <xdr:nvSpPr>
        <xdr:cNvPr id="205" name="テキスト ボックス 204"/>
        <xdr:cNvSpPr txBox="1"/>
      </xdr:nvSpPr>
      <xdr:spPr>
        <a:xfrm>
          <a:off x="895427" y="1267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92202</xdr:rowOff>
    </xdr:from>
    <xdr:to>
      <xdr:col>6</xdr:col>
      <xdr:colOff>511175</xdr:colOff>
      <xdr:row>95</xdr:row>
      <xdr:rowOff>2972</xdr:rowOff>
    </xdr:to>
    <xdr:cxnSp macro="">
      <xdr:nvCxnSpPr>
        <xdr:cNvPr id="235" name="直線コネクタ 234"/>
        <xdr:cNvCxnSpPr/>
      </xdr:nvCxnSpPr>
      <xdr:spPr>
        <a:xfrm flipV="1">
          <a:off x="3797300" y="16208502"/>
          <a:ext cx="8382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2972</xdr:rowOff>
    </xdr:from>
    <xdr:to>
      <xdr:col>5</xdr:col>
      <xdr:colOff>358775</xdr:colOff>
      <xdr:row>95</xdr:row>
      <xdr:rowOff>10364</xdr:rowOff>
    </xdr:to>
    <xdr:cxnSp macro="">
      <xdr:nvCxnSpPr>
        <xdr:cNvPr id="238" name="直線コネクタ 237"/>
        <xdr:cNvCxnSpPr/>
      </xdr:nvCxnSpPr>
      <xdr:spPr>
        <a:xfrm flipV="1">
          <a:off x="2908300" y="16290722"/>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118771</xdr:rowOff>
    </xdr:from>
    <xdr:to>
      <xdr:col>5</xdr:col>
      <xdr:colOff>409575</xdr:colOff>
      <xdr:row>95</xdr:row>
      <xdr:rowOff>48921</xdr:rowOff>
    </xdr:to>
    <xdr:sp macro="" textlink="">
      <xdr:nvSpPr>
        <xdr:cNvPr id="239" name="フローチャート : 判断 238"/>
        <xdr:cNvSpPr/>
      </xdr:nvSpPr>
      <xdr:spPr>
        <a:xfrm>
          <a:off x="3746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65448</xdr:rowOff>
    </xdr:from>
    <xdr:ext cx="534377" cy="259045"/>
    <xdr:sp macro="" textlink="">
      <xdr:nvSpPr>
        <xdr:cNvPr id="240" name="テキスト ボックス 239"/>
        <xdr:cNvSpPr txBox="1"/>
      </xdr:nvSpPr>
      <xdr:spPr>
        <a:xfrm>
          <a:off x="3530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10364</xdr:rowOff>
    </xdr:from>
    <xdr:to>
      <xdr:col>4</xdr:col>
      <xdr:colOff>155575</xdr:colOff>
      <xdr:row>95</xdr:row>
      <xdr:rowOff>96189</xdr:rowOff>
    </xdr:to>
    <xdr:cxnSp macro="">
      <xdr:nvCxnSpPr>
        <xdr:cNvPr id="241" name="直線コネクタ 240"/>
        <xdr:cNvCxnSpPr/>
      </xdr:nvCxnSpPr>
      <xdr:spPr>
        <a:xfrm flipV="1">
          <a:off x="2019300" y="16298114"/>
          <a:ext cx="889000" cy="8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139078</xdr:rowOff>
    </xdr:from>
    <xdr:to>
      <xdr:col>4</xdr:col>
      <xdr:colOff>206375</xdr:colOff>
      <xdr:row>95</xdr:row>
      <xdr:rowOff>69228</xdr:rowOff>
    </xdr:to>
    <xdr:sp macro="" textlink="">
      <xdr:nvSpPr>
        <xdr:cNvPr id="242" name="フローチャート : 判断 241"/>
        <xdr:cNvSpPr/>
      </xdr:nvSpPr>
      <xdr:spPr>
        <a:xfrm>
          <a:off x="2857500" y="162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60355</xdr:rowOff>
    </xdr:from>
    <xdr:ext cx="534377" cy="259045"/>
    <xdr:sp macro="" textlink="">
      <xdr:nvSpPr>
        <xdr:cNvPr id="243" name="テキスト ボックス 242"/>
        <xdr:cNvSpPr txBox="1"/>
      </xdr:nvSpPr>
      <xdr:spPr>
        <a:xfrm>
          <a:off x="2641111" y="1634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96189</xdr:rowOff>
    </xdr:from>
    <xdr:to>
      <xdr:col>2</xdr:col>
      <xdr:colOff>638175</xdr:colOff>
      <xdr:row>95</xdr:row>
      <xdr:rowOff>120078</xdr:rowOff>
    </xdr:to>
    <xdr:cxnSp macro="">
      <xdr:nvCxnSpPr>
        <xdr:cNvPr id="244" name="直線コネクタ 243"/>
        <xdr:cNvCxnSpPr/>
      </xdr:nvCxnSpPr>
      <xdr:spPr>
        <a:xfrm flipV="1">
          <a:off x="1130300" y="1638393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43562</xdr:rowOff>
    </xdr:from>
    <xdr:to>
      <xdr:col>3</xdr:col>
      <xdr:colOff>3175</xdr:colOff>
      <xdr:row>95</xdr:row>
      <xdr:rowOff>145162</xdr:rowOff>
    </xdr:to>
    <xdr:sp macro="" textlink="">
      <xdr:nvSpPr>
        <xdr:cNvPr id="245" name="フローチャート : 判断 244"/>
        <xdr:cNvSpPr/>
      </xdr:nvSpPr>
      <xdr:spPr>
        <a:xfrm>
          <a:off x="1968500" y="163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161689</xdr:rowOff>
    </xdr:from>
    <xdr:ext cx="534377" cy="259045"/>
    <xdr:sp macro="" textlink="">
      <xdr:nvSpPr>
        <xdr:cNvPr id="246" name="テキスト ボックス 245"/>
        <xdr:cNvSpPr txBox="1"/>
      </xdr:nvSpPr>
      <xdr:spPr>
        <a:xfrm>
          <a:off x="1752111" y="161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53099</xdr:rowOff>
    </xdr:from>
    <xdr:to>
      <xdr:col>1</xdr:col>
      <xdr:colOff>485775</xdr:colOff>
      <xdr:row>95</xdr:row>
      <xdr:rowOff>154699</xdr:rowOff>
    </xdr:to>
    <xdr:sp macro="" textlink="">
      <xdr:nvSpPr>
        <xdr:cNvPr id="247" name="フローチャート : 判断 246"/>
        <xdr:cNvSpPr/>
      </xdr:nvSpPr>
      <xdr:spPr>
        <a:xfrm>
          <a:off x="1079500" y="1634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171226</xdr:rowOff>
    </xdr:from>
    <xdr:ext cx="534377" cy="259045"/>
    <xdr:sp macro="" textlink="">
      <xdr:nvSpPr>
        <xdr:cNvPr id="248" name="テキスト ボックス 247"/>
        <xdr:cNvSpPr txBox="1"/>
      </xdr:nvSpPr>
      <xdr:spPr>
        <a:xfrm>
          <a:off x="863111" y="161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41402</xdr:rowOff>
    </xdr:from>
    <xdr:to>
      <xdr:col>6</xdr:col>
      <xdr:colOff>561975</xdr:colOff>
      <xdr:row>94</xdr:row>
      <xdr:rowOff>143002</xdr:rowOff>
    </xdr:to>
    <xdr:sp macro="" textlink="">
      <xdr:nvSpPr>
        <xdr:cNvPr id="254" name="円/楕円 253"/>
        <xdr:cNvSpPr/>
      </xdr:nvSpPr>
      <xdr:spPr>
        <a:xfrm>
          <a:off x="4584700" y="161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64279</xdr:rowOff>
    </xdr:from>
    <xdr:ext cx="534377" cy="259045"/>
    <xdr:sp macro="" textlink="">
      <xdr:nvSpPr>
        <xdr:cNvPr id="255" name="扶助費該当値テキスト"/>
        <xdr:cNvSpPr txBox="1"/>
      </xdr:nvSpPr>
      <xdr:spPr>
        <a:xfrm>
          <a:off x="4686300" y="160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93,740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123622</xdr:rowOff>
    </xdr:from>
    <xdr:to>
      <xdr:col>5</xdr:col>
      <xdr:colOff>409575</xdr:colOff>
      <xdr:row>95</xdr:row>
      <xdr:rowOff>53772</xdr:rowOff>
    </xdr:to>
    <xdr:sp macro="" textlink="">
      <xdr:nvSpPr>
        <xdr:cNvPr id="256" name="円/楕円 255"/>
        <xdr:cNvSpPr/>
      </xdr:nvSpPr>
      <xdr:spPr>
        <a:xfrm>
          <a:off x="3746500" y="162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44899</xdr:rowOff>
    </xdr:from>
    <xdr:ext cx="534377" cy="259045"/>
    <xdr:sp macro="" textlink="">
      <xdr:nvSpPr>
        <xdr:cNvPr id="257" name="テキスト ボックス 256"/>
        <xdr:cNvSpPr txBox="1"/>
      </xdr:nvSpPr>
      <xdr:spPr>
        <a:xfrm>
          <a:off x="3530111" y="163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87,266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131014</xdr:rowOff>
    </xdr:from>
    <xdr:to>
      <xdr:col>4</xdr:col>
      <xdr:colOff>206375</xdr:colOff>
      <xdr:row>95</xdr:row>
      <xdr:rowOff>61164</xdr:rowOff>
    </xdr:to>
    <xdr:sp macro="" textlink="">
      <xdr:nvSpPr>
        <xdr:cNvPr id="258" name="円/楕円 257"/>
        <xdr:cNvSpPr/>
      </xdr:nvSpPr>
      <xdr:spPr>
        <a:xfrm>
          <a:off x="2857500" y="162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77691</xdr:rowOff>
    </xdr:from>
    <xdr:ext cx="534377" cy="259045"/>
    <xdr:sp macro="" textlink="">
      <xdr:nvSpPr>
        <xdr:cNvPr id="259" name="テキスト ボックス 258"/>
        <xdr:cNvSpPr txBox="1"/>
      </xdr:nvSpPr>
      <xdr:spPr>
        <a:xfrm>
          <a:off x="2641111" y="160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45389</xdr:rowOff>
    </xdr:from>
    <xdr:to>
      <xdr:col>3</xdr:col>
      <xdr:colOff>3175</xdr:colOff>
      <xdr:row>95</xdr:row>
      <xdr:rowOff>146989</xdr:rowOff>
    </xdr:to>
    <xdr:sp macro="" textlink="">
      <xdr:nvSpPr>
        <xdr:cNvPr id="260" name="円/楕円 259"/>
        <xdr:cNvSpPr/>
      </xdr:nvSpPr>
      <xdr:spPr>
        <a:xfrm>
          <a:off x="1968500" y="1633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138116</xdr:rowOff>
    </xdr:from>
    <xdr:ext cx="534377" cy="259045"/>
    <xdr:sp macro="" textlink="">
      <xdr:nvSpPr>
        <xdr:cNvPr id="261" name="テキスト ボックス 260"/>
        <xdr:cNvSpPr txBox="1"/>
      </xdr:nvSpPr>
      <xdr:spPr>
        <a:xfrm>
          <a:off x="1752111" y="1642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69278</xdr:rowOff>
    </xdr:from>
    <xdr:to>
      <xdr:col>1</xdr:col>
      <xdr:colOff>485775</xdr:colOff>
      <xdr:row>95</xdr:row>
      <xdr:rowOff>170878</xdr:rowOff>
    </xdr:to>
    <xdr:sp macro="" textlink="">
      <xdr:nvSpPr>
        <xdr:cNvPr id="262" name="円/楕円 261"/>
        <xdr:cNvSpPr/>
      </xdr:nvSpPr>
      <xdr:spPr>
        <a:xfrm>
          <a:off x="1079500" y="163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162005</xdr:rowOff>
    </xdr:from>
    <xdr:ext cx="534377" cy="259045"/>
    <xdr:sp macro="" textlink="">
      <xdr:nvSpPr>
        <xdr:cNvPr id="263" name="テキスト ボックス 262"/>
        <xdr:cNvSpPr txBox="1"/>
      </xdr:nvSpPr>
      <xdr:spPr>
        <a:xfrm>
          <a:off x="863111" y="164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16535</xdr:rowOff>
    </xdr:from>
    <xdr:to>
      <xdr:col>15</xdr:col>
      <xdr:colOff>180975</xdr:colOff>
      <xdr:row>37</xdr:row>
      <xdr:rowOff>37719</xdr:rowOff>
    </xdr:to>
    <xdr:cxnSp macro="">
      <xdr:nvCxnSpPr>
        <xdr:cNvPr id="292" name="直線コネクタ 291"/>
        <xdr:cNvCxnSpPr/>
      </xdr:nvCxnSpPr>
      <xdr:spPr>
        <a:xfrm>
          <a:off x="9639300" y="6360185"/>
          <a:ext cx="8382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16535</xdr:rowOff>
    </xdr:from>
    <xdr:to>
      <xdr:col>14</xdr:col>
      <xdr:colOff>28575</xdr:colOff>
      <xdr:row>37</xdr:row>
      <xdr:rowOff>85966</xdr:rowOff>
    </xdr:to>
    <xdr:cxnSp macro="">
      <xdr:nvCxnSpPr>
        <xdr:cNvPr id="295" name="直線コネクタ 294"/>
        <xdr:cNvCxnSpPr/>
      </xdr:nvCxnSpPr>
      <xdr:spPr>
        <a:xfrm flipV="1">
          <a:off x="8750300" y="6360185"/>
          <a:ext cx="889000" cy="6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6" name="フローチャート : 判断 295"/>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297" name="テキスト ボックス 296"/>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70676</xdr:rowOff>
    </xdr:from>
    <xdr:to>
      <xdr:col>12</xdr:col>
      <xdr:colOff>511175</xdr:colOff>
      <xdr:row>37</xdr:row>
      <xdr:rowOff>85966</xdr:rowOff>
    </xdr:to>
    <xdr:cxnSp macro="">
      <xdr:nvCxnSpPr>
        <xdr:cNvPr id="298" name="直線コネクタ 297"/>
        <xdr:cNvCxnSpPr/>
      </xdr:nvCxnSpPr>
      <xdr:spPr>
        <a:xfrm>
          <a:off x="7861300" y="6414326"/>
          <a:ext cx="889000" cy="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100457</xdr:rowOff>
    </xdr:from>
    <xdr:to>
      <xdr:col>12</xdr:col>
      <xdr:colOff>561975</xdr:colOff>
      <xdr:row>37</xdr:row>
      <xdr:rowOff>30607</xdr:rowOff>
    </xdr:to>
    <xdr:sp macro="" textlink="">
      <xdr:nvSpPr>
        <xdr:cNvPr id="299" name="フローチャート : 判断 298"/>
        <xdr:cNvSpPr/>
      </xdr:nvSpPr>
      <xdr:spPr>
        <a:xfrm>
          <a:off x="8699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47134</xdr:rowOff>
    </xdr:from>
    <xdr:ext cx="534377" cy="259045"/>
    <xdr:sp macro="" textlink="">
      <xdr:nvSpPr>
        <xdr:cNvPr id="300" name="テキスト ボックス 299"/>
        <xdr:cNvSpPr txBox="1"/>
      </xdr:nvSpPr>
      <xdr:spPr>
        <a:xfrm>
          <a:off x="8483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70676</xdr:rowOff>
    </xdr:from>
    <xdr:to>
      <xdr:col>11</xdr:col>
      <xdr:colOff>307975</xdr:colOff>
      <xdr:row>37</xdr:row>
      <xdr:rowOff>108928</xdr:rowOff>
    </xdr:to>
    <xdr:cxnSp macro="">
      <xdr:nvCxnSpPr>
        <xdr:cNvPr id="301" name="直線コネクタ 300"/>
        <xdr:cNvCxnSpPr/>
      </xdr:nvCxnSpPr>
      <xdr:spPr>
        <a:xfrm flipV="1">
          <a:off x="6972300" y="6414326"/>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99111</xdr:rowOff>
    </xdr:from>
    <xdr:to>
      <xdr:col>11</xdr:col>
      <xdr:colOff>358775</xdr:colOff>
      <xdr:row>37</xdr:row>
      <xdr:rowOff>29261</xdr:rowOff>
    </xdr:to>
    <xdr:sp macro="" textlink="">
      <xdr:nvSpPr>
        <xdr:cNvPr id="302" name="フローチャート : 判断 301"/>
        <xdr:cNvSpPr/>
      </xdr:nvSpPr>
      <xdr:spPr>
        <a:xfrm>
          <a:off x="7810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45788</xdr:rowOff>
    </xdr:from>
    <xdr:ext cx="534377" cy="259045"/>
    <xdr:sp macro="" textlink="">
      <xdr:nvSpPr>
        <xdr:cNvPr id="303" name="テキスト ボックス 302"/>
        <xdr:cNvSpPr txBox="1"/>
      </xdr:nvSpPr>
      <xdr:spPr>
        <a:xfrm>
          <a:off x="7594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131216</xdr:rowOff>
    </xdr:from>
    <xdr:to>
      <xdr:col>10</xdr:col>
      <xdr:colOff>155575</xdr:colOff>
      <xdr:row>37</xdr:row>
      <xdr:rowOff>61366</xdr:rowOff>
    </xdr:to>
    <xdr:sp macro="" textlink="">
      <xdr:nvSpPr>
        <xdr:cNvPr id="304" name="フローチャート : 判断 303"/>
        <xdr:cNvSpPr/>
      </xdr:nvSpPr>
      <xdr:spPr>
        <a:xfrm>
          <a:off x="6921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77893</xdr:rowOff>
    </xdr:from>
    <xdr:ext cx="534377" cy="259045"/>
    <xdr:sp macro="" textlink="">
      <xdr:nvSpPr>
        <xdr:cNvPr id="305" name="テキスト ボックス 304"/>
        <xdr:cNvSpPr txBox="1"/>
      </xdr:nvSpPr>
      <xdr:spPr>
        <a:xfrm>
          <a:off x="6705111" y="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158369</xdr:rowOff>
    </xdr:from>
    <xdr:to>
      <xdr:col>15</xdr:col>
      <xdr:colOff>231775</xdr:colOff>
      <xdr:row>37</xdr:row>
      <xdr:rowOff>88519</xdr:rowOff>
    </xdr:to>
    <xdr:sp macro="" textlink="">
      <xdr:nvSpPr>
        <xdr:cNvPr id="311" name="円/楕円 310"/>
        <xdr:cNvSpPr/>
      </xdr:nvSpPr>
      <xdr:spPr>
        <a:xfrm>
          <a:off x="10426700" y="63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136796</xdr:rowOff>
    </xdr:from>
    <xdr:ext cx="534377" cy="259045"/>
    <xdr:sp macro="" textlink="">
      <xdr:nvSpPr>
        <xdr:cNvPr id="312" name="補助費等該当値テキスト"/>
        <xdr:cNvSpPr txBox="1"/>
      </xdr:nvSpPr>
      <xdr:spPr>
        <a:xfrm>
          <a:off x="10528300" y="63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27,530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137185</xdr:rowOff>
    </xdr:from>
    <xdr:to>
      <xdr:col>14</xdr:col>
      <xdr:colOff>79375</xdr:colOff>
      <xdr:row>37</xdr:row>
      <xdr:rowOff>67335</xdr:rowOff>
    </xdr:to>
    <xdr:sp macro="" textlink="">
      <xdr:nvSpPr>
        <xdr:cNvPr id="313" name="円/楕円 312"/>
        <xdr:cNvSpPr/>
      </xdr:nvSpPr>
      <xdr:spPr>
        <a:xfrm>
          <a:off x="9588500" y="63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58462</xdr:rowOff>
    </xdr:from>
    <xdr:ext cx="534377" cy="259045"/>
    <xdr:sp macro="" textlink="">
      <xdr:nvSpPr>
        <xdr:cNvPr id="314" name="テキスト ボックス 313"/>
        <xdr:cNvSpPr txBox="1"/>
      </xdr:nvSpPr>
      <xdr:spPr>
        <a:xfrm>
          <a:off x="9372111" y="64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35166</xdr:rowOff>
    </xdr:from>
    <xdr:to>
      <xdr:col>12</xdr:col>
      <xdr:colOff>561975</xdr:colOff>
      <xdr:row>37</xdr:row>
      <xdr:rowOff>136766</xdr:rowOff>
    </xdr:to>
    <xdr:sp macro="" textlink="">
      <xdr:nvSpPr>
        <xdr:cNvPr id="315" name="円/楕円 314"/>
        <xdr:cNvSpPr/>
      </xdr:nvSpPr>
      <xdr:spPr>
        <a:xfrm>
          <a:off x="8699500" y="63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127893</xdr:rowOff>
    </xdr:from>
    <xdr:ext cx="534377" cy="259045"/>
    <xdr:sp macro="" textlink="">
      <xdr:nvSpPr>
        <xdr:cNvPr id="316" name="テキスト ボックス 315"/>
        <xdr:cNvSpPr txBox="1"/>
      </xdr:nvSpPr>
      <xdr:spPr>
        <a:xfrm>
          <a:off x="8483111" y="647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19876</xdr:rowOff>
    </xdr:from>
    <xdr:to>
      <xdr:col>11</xdr:col>
      <xdr:colOff>358775</xdr:colOff>
      <xdr:row>37</xdr:row>
      <xdr:rowOff>121476</xdr:rowOff>
    </xdr:to>
    <xdr:sp macro="" textlink="">
      <xdr:nvSpPr>
        <xdr:cNvPr id="317" name="円/楕円 316"/>
        <xdr:cNvSpPr/>
      </xdr:nvSpPr>
      <xdr:spPr>
        <a:xfrm>
          <a:off x="7810500" y="636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112603</xdr:rowOff>
    </xdr:from>
    <xdr:ext cx="534377" cy="259045"/>
    <xdr:sp macro="" textlink="">
      <xdr:nvSpPr>
        <xdr:cNvPr id="318" name="テキスト ボックス 317"/>
        <xdr:cNvSpPr txBox="1"/>
      </xdr:nvSpPr>
      <xdr:spPr>
        <a:xfrm>
          <a:off x="7594111" y="64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58128</xdr:rowOff>
    </xdr:from>
    <xdr:to>
      <xdr:col>10</xdr:col>
      <xdr:colOff>155575</xdr:colOff>
      <xdr:row>37</xdr:row>
      <xdr:rowOff>159728</xdr:rowOff>
    </xdr:to>
    <xdr:sp macro="" textlink="">
      <xdr:nvSpPr>
        <xdr:cNvPr id="319" name="円/楕円 318"/>
        <xdr:cNvSpPr/>
      </xdr:nvSpPr>
      <xdr:spPr>
        <a:xfrm>
          <a:off x="6921500" y="64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150855</xdr:rowOff>
    </xdr:from>
    <xdr:ext cx="534377" cy="259045"/>
    <xdr:sp macro="" textlink="">
      <xdr:nvSpPr>
        <xdr:cNvPr id="320" name="テキスト ボックス 319"/>
        <xdr:cNvSpPr txBox="1"/>
      </xdr:nvSpPr>
      <xdr:spPr>
        <a:xfrm>
          <a:off x="6705111" y="64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148423</xdr:rowOff>
    </xdr:from>
    <xdr:to>
      <xdr:col>15</xdr:col>
      <xdr:colOff>180975</xdr:colOff>
      <xdr:row>59</xdr:row>
      <xdr:rowOff>12734</xdr:rowOff>
    </xdr:to>
    <xdr:cxnSp macro="">
      <xdr:nvCxnSpPr>
        <xdr:cNvPr id="351" name="直線コネクタ 350"/>
        <xdr:cNvCxnSpPr/>
      </xdr:nvCxnSpPr>
      <xdr:spPr>
        <a:xfrm flipV="1">
          <a:off x="9639300" y="10092523"/>
          <a:ext cx="838200" cy="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12734</xdr:rowOff>
    </xdr:from>
    <xdr:to>
      <xdr:col>14</xdr:col>
      <xdr:colOff>28575</xdr:colOff>
      <xdr:row>59</xdr:row>
      <xdr:rowOff>22747</xdr:rowOff>
    </xdr:to>
    <xdr:cxnSp macro="">
      <xdr:nvCxnSpPr>
        <xdr:cNvPr id="354" name="直線コネクタ 353"/>
        <xdr:cNvCxnSpPr/>
      </xdr:nvCxnSpPr>
      <xdr:spPr>
        <a:xfrm flipV="1">
          <a:off x="8750300" y="10128284"/>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119111</xdr:rowOff>
    </xdr:from>
    <xdr:to>
      <xdr:col>14</xdr:col>
      <xdr:colOff>79375</xdr:colOff>
      <xdr:row>59</xdr:row>
      <xdr:rowOff>49261</xdr:rowOff>
    </xdr:to>
    <xdr:sp macro="" textlink="">
      <xdr:nvSpPr>
        <xdr:cNvPr id="355" name="フローチャート : 判断 354"/>
        <xdr:cNvSpPr/>
      </xdr:nvSpPr>
      <xdr:spPr>
        <a:xfrm>
          <a:off x="9588500" y="10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65788</xdr:rowOff>
    </xdr:from>
    <xdr:ext cx="534377" cy="259045"/>
    <xdr:sp macro="" textlink="">
      <xdr:nvSpPr>
        <xdr:cNvPr id="356" name="テキスト ボックス 355"/>
        <xdr:cNvSpPr txBox="1"/>
      </xdr:nvSpPr>
      <xdr:spPr>
        <a:xfrm>
          <a:off x="9372111" y="98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16655</xdr:rowOff>
    </xdr:from>
    <xdr:to>
      <xdr:col>12</xdr:col>
      <xdr:colOff>511175</xdr:colOff>
      <xdr:row>59</xdr:row>
      <xdr:rowOff>22747</xdr:rowOff>
    </xdr:to>
    <xdr:cxnSp macro="">
      <xdr:nvCxnSpPr>
        <xdr:cNvPr id="357" name="直線コネクタ 356"/>
        <xdr:cNvCxnSpPr/>
      </xdr:nvCxnSpPr>
      <xdr:spPr>
        <a:xfrm>
          <a:off x="7861300" y="10132205"/>
          <a:ext cx="8890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161175</xdr:rowOff>
    </xdr:from>
    <xdr:to>
      <xdr:col>12</xdr:col>
      <xdr:colOff>561975</xdr:colOff>
      <xdr:row>59</xdr:row>
      <xdr:rowOff>91325</xdr:rowOff>
    </xdr:to>
    <xdr:sp macro="" textlink="">
      <xdr:nvSpPr>
        <xdr:cNvPr id="358" name="フローチャート : 判断 357"/>
        <xdr:cNvSpPr/>
      </xdr:nvSpPr>
      <xdr:spPr>
        <a:xfrm>
          <a:off x="8699500" y="101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82452</xdr:rowOff>
    </xdr:from>
    <xdr:ext cx="534377" cy="259045"/>
    <xdr:sp macro="" textlink="">
      <xdr:nvSpPr>
        <xdr:cNvPr id="359" name="テキスト ボックス 358"/>
        <xdr:cNvSpPr txBox="1"/>
      </xdr:nvSpPr>
      <xdr:spPr>
        <a:xfrm>
          <a:off x="8483111" y="1019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1326</xdr:rowOff>
    </xdr:from>
    <xdr:to>
      <xdr:col>11</xdr:col>
      <xdr:colOff>307975</xdr:colOff>
      <xdr:row>59</xdr:row>
      <xdr:rowOff>16655</xdr:rowOff>
    </xdr:to>
    <xdr:cxnSp macro="">
      <xdr:nvCxnSpPr>
        <xdr:cNvPr id="360" name="直線コネクタ 359"/>
        <xdr:cNvCxnSpPr/>
      </xdr:nvCxnSpPr>
      <xdr:spPr>
        <a:xfrm>
          <a:off x="6972300" y="10116876"/>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164185</xdr:rowOff>
    </xdr:from>
    <xdr:to>
      <xdr:col>11</xdr:col>
      <xdr:colOff>358775</xdr:colOff>
      <xdr:row>59</xdr:row>
      <xdr:rowOff>94335</xdr:rowOff>
    </xdr:to>
    <xdr:sp macro="" textlink="">
      <xdr:nvSpPr>
        <xdr:cNvPr id="361" name="フローチャート : 判断 360"/>
        <xdr:cNvSpPr/>
      </xdr:nvSpPr>
      <xdr:spPr>
        <a:xfrm>
          <a:off x="7810500" y="101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85462</xdr:rowOff>
    </xdr:from>
    <xdr:ext cx="534377" cy="259045"/>
    <xdr:sp macro="" textlink="">
      <xdr:nvSpPr>
        <xdr:cNvPr id="362" name="テキスト ボックス 361"/>
        <xdr:cNvSpPr txBox="1"/>
      </xdr:nvSpPr>
      <xdr:spPr>
        <a:xfrm>
          <a:off x="7594111" y="102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733</xdr:rowOff>
    </xdr:from>
    <xdr:to>
      <xdr:col>10</xdr:col>
      <xdr:colOff>155575</xdr:colOff>
      <xdr:row>59</xdr:row>
      <xdr:rowOff>102333</xdr:rowOff>
    </xdr:to>
    <xdr:sp macro="" textlink="">
      <xdr:nvSpPr>
        <xdr:cNvPr id="363" name="フローチャート : 判断 362"/>
        <xdr:cNvSpPr/>
      </xdr:nvSpPr>
      <xdr:spPr>
        <a:xfrm>
          <a:off x="6921500" y="1011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93460</xdr:rowOff>
    </xdr:from>
    <xdr:ext cx="534377" cy="259045"/>
    <xdr:sp macro="" textlink="">
      <xdr:nvSpPr>
        <xdr:cNvPr id="364" name="テキスト ボックス 363"/>
        <xdr:cNvSpPr txBox="1"/>
      </xdr:nvSpPr>
      <xdr:spPr>
        <a:xfrm>
          <a:off x="6705111" y="102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97623</xdr:rowOff>
    </xdr:from>
    <xdr:to>
      <xdr:col>15</xdr:col>
      <xdr:colOff>231775</xdr:colOff>
      <xdr:row>59</xdr:row>
      <xdr:rowOff>27773</xdr:rowOff>
    </xdr:to>
    <xdr:sp macro="" textlink="">
      <xdr:nvSpPr>
        <xdr:cNvPr id="370" name="円/楕円 369"/>
        <xdr:cNvSpPr/>
      </xdr:nvSpPr>
      <xdr:spPr>
        <a:xfrm>
          <a:off x="10426700" y="1004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57000</xdr:rowOff>
    </xdr:from>
    <xdr:ext cx="599010" cy="259045"/>
    <xdr:sp macro="" textlink="">
      <xdr:nvSpPr>
        <xdr:cNvPr id="371" name="普通建設事業費該当値テキスト"/>
        <xdr:cNvSpPr txBox="1"/>
      </xdr:nvSpPr>
      <xdr:spPr>
        <a:xfrm>
          <a:off x="10528300" y="982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133384</xdr:rowOff>
    </xdr:from>
    <xdr:to>
      <xdr:col>14</xdr:col>
      <xdr:colOff>79375</xdr:colOff>
      <xdr:row>59</xdr:row>
      <xdr:rowOff>63534</xdr:rowOff>
    </xdr:to>
    <xdr:sp macro="" textlink="">
      <xdr:nvSpPr>
        <xdr:cNvPr id="372" name="円/楕円 371"/>
        <xdr:cNvSpPr/>
      </xdr:nvSpPr>
      <xdr:spPr>
        <a:xfrm>
          <a:off x="9588500" y="100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54661</xdr:rowOff>
    </xdr:from>
    <xdr:ext cx="534377" cy="259045"/>
    <xdr:sp macro="" textlink="">
      <xdr:nvSpPr>
        <xdr:cNvPr id="373" name="テキスト ボックス 372"/>
        <xdr:cNvSpPr txBox="1"/>
      </xdr:nvSpPr>
      <xdr:spPr>
        <a:xfrm>
          <a:off x="9372111" y="1017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143397</xdr:rowOff>
    </xdr:from>
    <xdr:to>
      <xdr:col>12</xdr:col>
      <xdr:colOff>561975</xdr:colOff>
      <xdr:row>59</xdr:row>
      <xdr:rowOff>73547</xdr:rowOff>
    </xdr:to>
    <xdr:sp macro="" textlink="">
      <xdr:nvSpPr>
        <xdr:cNvPr id="374" name="円/楕円 373"/>
        <xdr:cNvSpPr/>
      </xdr:nvSpPr>
      <xdr:spPr>
        <a:xfrm>
          <a:off x="8699500" y="100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90074</xdr:rowOff>
    </xdr:from>
    <xdr:ext cx="534377" cy="259045"/>
    <xdr:sp macro="" textlink="">
      <xdr:nvSpPr>
        <xdr:cNvPr id="375" name="テキスト ボックス 374"/>
        <xdr:cNvSpPr txBox="1"/>
      </xdr:nvSpPr>
      <xdr:spPr>
        <a:xfrm>
          <a:off x="8483111" y="986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137305</xdr:rowOff>
    </xdr:from>
    <xdr:to>
      <xdr:col>11</xdr:col>
      <xdr:colOff>358775</xdr:colOff>
      <xdr:row>59</xdr:row>
      <xdr:rowOff>67455</xdr:rowOff>
    </xdr:to>
    <xdr:sp macro="" textlink="">
      <xdr:nvSpPr>
        <xdr:cNvPr id="376" name="円/楕円 375"/>
        <xdr:cNvSpPr/>
      </xdr:nvSpPr>
      <xdr:spPr>
        <a:xfrm>
          <a:off x="7810500" y="100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83982</xdr:rowOff>
    </xdr:from>
    <xdr:ext cx="534377" cy="259045"/>
    <xdr:sp macro="" textlink="">
      <xdr:nvSpPr>
        <xdr:cNvPr id="377" name="テキスト ボックス 376"/>
        <xdr:cNvSpPr txBox="1"/>
      </xdr:nvSpPr>
      <xdr:spPr>
        <a:xfrm>
          <a:off x="7594111" y="98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121976</xdr:rowOff>
    </xdr:from>
    <xdr:to>
      <xdr:col>10</xdr:col>
      <xdr:colOff>155575</xdr:colOff>
      <xdr:row>59</xdr:row>
      <xdr:rowOff>52126</xdr:rowOff>
    </xdr:to>
    <xdr:sp macro="" textlink="">
      <xdr:nvSpPr>
        <xdr:cNvPr id="378" name="円/楕円 377"/>
        <xdr:cNvSpPr/>
      </xdr:nvSpPr>
      <xdr:spPr>
        <a:xfrm>
          <a:off x="6921500" y="100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68653</xdr:rowOff>
    </xdr:from>
    <xdr:ext cx="534377" cy="259045"/>
    <xdr:sp macro="" textlink="">
      <xdr:nvSpPr>
        <xdr:cNvPr id="379" name="テキスト ボックス 378"/>
        <xdr:cNvSpPr txBox="1"/>
      </xdr:nvSpPr>
      <xdr:spPr>
        <a:xfrm>
          <a:off x="6705111" y="98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116684</xdr:rowOff>
    </xdr:from>
    <xdr:to>
      <xdr:col>15</xdr:col>
      <xdr:colOff>180975</xdr:colOff>
      <xdr:row>78</xdr:row>
      <xdr:rowOff>154795</xdr:rowOff>
    </xdr:to>
    <xdr:cxnSp macro="">
      <xdr:nvCxnSpPr>
        <xdr:cNvPr id="408" name="直線コネクタ 407"/>
        <xdr:cNvCxnSpPr/>
      </xdr:nvCxnSpPr>
      <xdr:spPr>
        <a:xfrm flipV="1">
          <a:off x="9639300" y="13489784"/>
          <a:ext cx="8382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154795</xdr:rowOff>
    </xdr:from>
    <xdr:to>
      <xdr:col>14</xdr:col>
      <xdr:colOff>28575</xdr:colOff>
      <xdr:row>78</xdr:row>
      <xdr:rowOff>163613</xdr:rowOff>
    </xdr:to>
    <xdr:cxnSp macro="">
      <xdr:nvCxnSpPr>
        <xdr:cNvPr id="411" name="直線コネクタ 410"/>
        <xdr:cNvCxnSpPr/>
      </xdr:nvCxnSpPr>
      <xdr:spPr>
        <a:xfrm flipV="1">
          <a:off x="8750300" y="13527895"/>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105896</xdr:rowOff>
    </xdr:from>
    <xdr:to>
      <xdr:col>14</xdr:col>
      <xdr:colOff>79375</xdr:colOff>
      <xdr:row>79</xdr:row>
      <xdr:rowOff>36046</xdr:rowOff>
    </xdr:to>
    <xdr:sp macro="" textlink="">
      <xdr:nvSpPr>
        <xdr:cNvPr id="412" name="フローチャート : 判断 411"/>
        <xdr:cNvSpPr/>
      </xdr:nvSpPr>
      <xdr:spPr>
        <a:xfrm>
          <a:off x="9588500" y="1347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27173</xdr:rowOff>
    </xdr:from>
    <xdr:ext cx="534377" cy="259045"/>
    <xdr:sp macro="" textlink="">
      <xdr:nvSpPr>
        <xdr:cNvPr id="413" name="テキスト ボックス 412"/>
        <xdr:cNvSpPr txBox="1"/>
      </xdr:nvSpPr>
      <xdr:spPr>
        <a:xfrm>
          <a:off x="9372111" y="1357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138100</xdr:rowOff>
    </xdr:from>
    <xdr:to>
      <xdr:col>12</xdr:col>
      <xdr:colOff>561975</xdr:colOff>
      <xdr:row>79</xdr:row>
      <xdr:rowOff>68250</xdr:rowOff>
    </xdr:to>
    <xdr:sp macro="" textlink="">
      <xdr:nvSpPr>
        <xdr:cNvPr id="414" name="フローチャート : 判断 413"/>
        <xdr:cNvSpPr/>
      </xdr:nvSpPr>
      <xdr:spPr>
        <a:xfrm>
          <a:off x="8699500" y="135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59377</xdr:rowOff>
    </xdr:from>
    <xdr:ext cx="534377" cy="259045"/>
    <xdr:sp macro="" textlink="">
      <xdr:nvSpPr>
        <xdr:cNvPr id="415" name="テキスト ボックス 414"/>
        <xdr:cNvSpPr txBox="1"/>
      </xdr:nvSpPr>
      <xdr:spPr>
        <a:xfrm>
          <a:off x="8483111" y="1360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65884</xdr:rowOff>
    </xdr:from>
    <xdr:to>
      <xdr:col>15</xdr:col>
      <xdr:colOff>231775</xdr:colOff>
      <xdr:row>78</xdr:row>
      <xdr:rowOff>167484</xdr:rowOff>
    </xdr:to>
    <xdr:sp macro="" textlink="">
      <xdr:nvSpPr>
        <xdr:cNvPr id="421" name="円/楕円 420"/>
        <xdr:cNvSpPr/>
      </xdr:nvSpPr>
      <xdr:spPr>
        <a:xfrm>
          <a:off x="10426700" y="134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25261</xdr:rowOff>
    </xdr:from>
    <xdr:ext cx="534377" cy="259045"/>
    <xdr:sp macro="" textlink="">
      <xdr:nvSpPr>
        <xdr:cNvPr id="422" name="普通建設事業費 （ うち新規整備　）該当値テキスト"/>
        <xdr:cNvSpPr txBox="1"/>
      </xdr:nvSpPr>
      <xdr:spPr>
        <a:xfrm>
          <a:off x="10528300" y="1322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103995</xdr:rowOff>
    </xdr:from>
    <xdr:to>
      <xdr:col>14</xdr:col>
      <xdr:colOff>79375</xdr:colOff>
      <xdr:row>79</xdr:row>
      <xdr:rowOff>34145</xdr:rowOff>
    </xdr:to>
    <xdr:sp macro="" textlink="">
      <xdr:nvSpPr>
        <xdr:cNvPr id="423" name="円/楕円 422"/>
        <xdr:cNvSpPr/>
      </xdr:nvSpPr>
      <xdr:spPr>
        <a:xfrm>
          <a:off x="9588500" y="134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50672</xdr:rowOff>
    </xdr:from>
    <xdr:ext cx="534377" cy="259045"/>
    <xdr:sp macro="" textlink="">
      <xdr:nvSpPr>
        <xdr:cNvPr id="424" name="テキスト ボックス 423"/>
        <xdr:cNvSpPr txBox="1"/>
      </xdr:nvSpPr>
      <xdr:spPr>
        <a:xfrm>
          <a:off x="9372111" y="1325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112813</xdr:rowOff>
    </xdr:from>
    <xdr:to>
      <xdr:col>12</xdr:col>
      <xdr:colOff>561975</xdr:colOff>
      <xdr:row>79</xdr:row>
      <xdr:rowOff>42963</xdr:rowOff>
    </xdr:to>
    <xdr:sp macro="" textlink="">
      <xdr:nvSpPr>
        <xdr:cNvPr id="425" name="円/楕円 424"/>
        <xdr:cNvSpPr/>
      </xdr:nvSpPr>
      <xdr:spPr>
        <a:xfrm>
          <a:off x="8699500" y="1348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59490</xdr:rowOff>
    </xdr:from>
    <xdr:ext cx="534377" cy="259045"/>
    <xdr:sp macro="" textlink="">
      <xdr:nvSpPr>
        <xdr:cNvPr id="426" name="テキスト ボックス 425"/>
        <xdr:cNvSpPr txBox="1"/>
      </xdr:nvSpPr>
      <xdr:spPr>
        <a:xfrm>
          <a:off x="8483111" y="132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66421</xdr:rowOff>
    </xdr:from>
    <xdr:to>
      <xdr:col>15</xdr:col>
      <xdr:colOff>180975</xdr:colOff>
      <xdr:row>98</xdr:row>
      <xdr:rowOff>3759</xdr:rowOff>
    </xdr:to>
    <xdr:cxnSp macro="">
      <xdr:nvCxnSpPr>
        <xdr:cNvPr id="455" name="直線コネクタ 454"/>
        <xdr:cNvCxnSpPr/>
      </xdr:nvCxnSpPr>
      <xdr:spPr>
        <a:xfrm flipV="1">
          <a:off x="9639300" y="16697071"/>
          <a:ext cx="838200" cy="1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3759</xdr:rowOff>
    </xdr:from>
    <xdr:to>
      <xdr:col>14</xdr:col>
      <xdr:colOff>28575</xdr:colOff>
      <xdr:row>98</xdr:row>
      <xdr:rowOff>20486</xdr:rowOff>
    </xdr:to>
    <xdr:cxnSp macro="">
      <xdr:nvCxnSpPr>
        <xdr:cNvPr id="458" name="直線コネクタ 457"/>
        <xdr:cNvCxnSpPr/>
      </xdr:nvCxnSpPr>
      <xdr:spPr>
        <a:xfrm flipV="1">
          <a:off x="8750300" y="16805859"/>
          <a:ext cx="889000" cy="1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59" name="フローチャート : 判断 458"/>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0" name="テキスト ボックス 459"/>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61" name="フローチャート : 判断 460"/>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62" name="テキスト ボックス 461"/>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15621</xdr:rowOff>
    </xdr:from>
    <xdr:to>
      <xdr:col>15</xdr:col>
      <xdr:colOff>231775</xdr:colOff>
      <xdr:row>97</xdr:row>
      <xdr:rowOff>117221</xdr:rowOff>
    </xdr:to>
    <xdr:sp macro="" textlink="">
      <xdr:nvSpPr>
        <xdr:cNvPr id="468" name="円/楕円 467"/>
        <xdr:cNvSpPr/>
      </xdr:nvSpPr>
      <xdr:spPr>
        <a:xfrm>
          <a:off x="10426700" y="166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165498</xdr:rowOff>
    </xdr:from>
    <xdr:ext cx="534377" cy="259045"/>
    <xdr:sp macro="" textlink="">
      <xdr:nvSpPr>
        <xdr:cNvPr id="469" name="普通建設事業費 （ うち更新整備　）該当値テキスト"/>
        <xdr:cNvSpPr txBox="1"/>
      </xdr:nvSpPr>
      <xdr:spPr>
        <a:xfrm>
          <a:off x="10528300" y="1662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124409</xdr:rowOff>
    </xdr:from>
    <xdr:to>
      <xdr:col>14</xdr:col>
      <xdr:colOff>79375</xdr:colOff>
      <xdr:row>98</xdr:row>
      <xdr:rowOff>54559</xdr:rowOff>
    </xdr:to>
    <xdr:sp macro="" textlink="">
      <xdr:nvSpPr>
        <xdr:cNvPr id="470" name="円/楕円 469"/>
        <xdr:cNvSpPr/>
      </xdr:nvSpPr>
      <xdr:spPr>
        <a:xfrm>
          <a:off x="9588500" y="167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45686</xdr:rowOff>
    </xdr:from>
    <xdr:ext cx="534377" cy="259045"/>
    <xdr:sp macro="" textlink="">
      <xdr:nvSpPr>
        <xdr:cNvPr id="471" name="テキスト ボックス 470"/>
        <xdr:cNvSpPr txBox="1"/>
      </xdr:nvSpPr>
      <xdr:spPr>
        <a:xfrm>
          <a:off x="9372111" y="168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141136</xdr:rowOff>
    </xdr:from>
    <xdr:to>
      <xdr:col>12</xdr:col>
      <xdr:colOff>561975</xdr:colOff>
      <xdr:row>98</xdr:row>
      <xdr:rowOff>71286</xdr:rowOff>
    </xdr:to>
    <xdr:sp macro="" textlink="">
      <xdr:nvSpPr>
        <xdr:cNvPr id="472" name="円/楕円 471"/>
        <xdr:cNvSpPr/>
      </xdr:nvSpPr>
      <xdr:spPr>
        <a:xfrm>
          <a:off x="8699500" y="167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62413</xdr:rowOff>
    </xdr:from>
    <xdr:ext cx="534377" cy="259045"/>
    <xdr:sp macro="" textlink="">
      <xdr:nvSpPr>
        <xdr:cNvPr id="473" name="テキスト ボックス 472"/>
        <xdr:cNvSpPr txBox="1"/>
      </xdr:nvSpPr>
      <xdr:spPr>
        <a:xfrm>
          <a:off x="8483111" y="168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137909</xdr:rowOff>
    </xdr:from>
    <xdr:to>
      <xdr:col>23</xdr:col>
      <xdr:colOff>517525</xdr:colOff>
      <xdr:row>39</xdr:row>
      <xdr:rowOff>37884</xdr:rowOff>
    </xdr:to>
    <xdr:cxnSp macro="">
      <xdr:nvCxnSpPr>
        <xdr:cNvPr id="502" name="直線コネクタ 501"/>
        <xdr:cNvCxnSpPr/>
      </xdr:nvCxnSpPr>
      <xdr:spPr>
        <a:xfrm flipV="1">
          <a:off x="15481300" y="6653009"/>
          <a:ext cx="8382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114152</xdr:rowOff>
    </xdr:from>
    <xdr:ext cx="469744" cy="259045"/>
    <xdr:sp macro="" textlink="">
      <xdr:nvSpPr>
        <xdr:cNvPr id="503" name="災害復旧事業費平均値テキスト"/>
        <xdr:cNvSpPr txBox="1"/>
      </xdr:nvSpPr>
      <xdr:spPr>
        <a:xfrm>
          <a:off x="16370300" y="6629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31597</xdr:rowOff>
    </xdr:from>
    <xdr:to>
      <xdr:col>22</xdr:col>
      <xdr:colOff>365125</xdr:colOff>
      <xdr:row>39</xdr:row>
      <xdr:rowOff>37884</xdr:rowOff>
    </xdr:to>
    <xdr:cxnSp macro="">
      <xdr:nvCxnSpPr>
        <xdr:cNvPr id="505" name="直線コネクタ 504"/>
        <xdr:cNvCxnSpPr/>
      </xdr:nvCxnSpPr>
      <xdr:spPr>
        <a:xfrm>
          <a:off x="14592300" y="671814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86919</xdr:rowOff>
    </xdr:from>
    <xdr:to>
      <xdr:col>22</xdr:col>
      <xdr:colOff>415925</xdr:colOff>
      <xdr:row>39</xdr:row>
      <xdr:rowOff>17069</xdr:rowOff>
    </xdr:to>
    <xdr:sp macro="" textlink="">
      <xdr:nvSpPr>
        <xdr:cNvPr id="506" name="フローチャート : 判断 505"/>
        <xdr:cNvSpPr/>
      </xdr:nvSpPr>
      <xdr:spPr>
        <a:xfrm>
          <a:off x="15430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33596</xdr:rowOff>
    </xdr:from>
    <xdr:ext cx="469744" cy="259045"/>
    <xdr:sp macro="" textlink="">
      <xdr:nvSpPr>
        <xdr:cNvPr id="507" name="テキスト ボックス 506"/>
        <xdr:cNvSpPr txBox="1"/>
      </xdr:nvSpPr>
      <xdr:spPr>
        <a:xfrm>
          <a:off x="15246427" y="63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31597</xdr:rowOff>
    </xdr:from>
    <xdr:to>
      <xdr:col>21</xdr:col>
      <xdr:colOff>161925</xdr:colOff>
      <xdr:row>39</xdr:row>
      <xdr:rowOff>35420</xdr:rowOff>
    </xdr:to>
    <xdr:cxnSp macro="">
      <xdr:nvCxnSpPr>
        <xdr:cNvPr id="508" name="直線コネクタ 507"/>
        <xdr:cNvCxnSpPr/>
      </xdr:nvCxnSpPr>
      <xdr:spPr>
        <a:xfrm flipV="1">
          <a:off x="13703300" y="6718147"/>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9" name="フローチャート : 判断 508"/>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77652</xdr:rowOff>
    </xdr:from>
    <xdr:ext cx="378565" cy="259045"/>
    <xdr:sp macro="" textlink="">
      <xdr:nvSpPr>
        <xdr:cNvPr id="510" name="テキスト ボックス 509"/>
        <xdr:cNvSpPr txBox="1"/>
      </xdr:nvSpPr>
      <xdr:spPr>
        <a:xfrm>
          <a:off x="14403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35420</xdr:rowOff>
    </xdr:from>
    <xdr:to>
      <xdr:col>19</xdr:col>
      <xdr:colOff>644525</xdr:colOff>
      <xdr:row>39</xdr:row>
      <xdr:rowOff>44450</xdr:rowOff>
    </xdr:to>
    <xdr:cxnSp macro="">
      <xdr:nvCxnSpPr>
        <xdr:cNvPr id="511" name="直線コネクタ 510"/>
        <xdr:cNvCxnSpPr/>
      </xdr:nvCxnSpPr>
      <xdr:spPr>
        <a:xfrm flipV="1">
          <a:off x="12814300" y="6721970"/>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2" name="フローチャート : 判断 511"/>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77411</xdr:rowOff>
    </xdr:from>
    <xdr:ext cx="378565" cy="259045"/>
    <xdr:sp macro="" textlink="">
      <xdr:nvSpPr>
        <xdr:cNvPr id="513" name="テキスト ボックス 512"/>
        <xdr:cNvSpPr txBox="1"/>
      </xdr:nvSpPr>
      <xdr:spPr>
        <a:xfrm>
          <a:off x="13514017" y="676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4" name="フローチャート : 判断 513"/>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5" name="テキスト ボックス 514"/>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87109</xdr:rowOff>
    </xdr:from>
    <xdr:to>
      <xdr:col>23</xdr:col>
      <xdr:colOff>568325</xdr:colOff>
      <xdr:row>39</xdr:row>
      <xdr:rowOff>17259</xdr:rowOff>
    </xdr:to>
    <xdr:sp macro="" textlink="">
      <xdr:nvSpPr>
        <xdr:cNvPr id="521" name="円/楕円 520"/>
        <xdr:cNvSpPr/>
      </xdr:nvSpPr>
      <xdr:spPr>
        <a:xfrm>
          <a:off x="16268700" y="66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46486</xdr:rowOff>
    </xdr:from>
    <xdr:ext cx="469744" cy="259045"/>
    <xdr:sp macro="" textlink="">
      <xdr:nvSpPr>
        <xdr:cNvPr id="522" name="災害復旧事業費該当値テキスト"/>
        <xdr:cNvSpPr txBox="1"/>
      </xdr:nvSpPr>
      <xdr:spPr>
        <a:xfrm>
          <a:off x="16370300" y="639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158534</xdr:rowOff>
    </xdr:from>
    <xdr:to>
      <xdr:col>22</xdr:col>
      <xdr:colOff>415925</xdr:colOff>
      <xdr:row>39</xdr:row>
      <xdr:rowOff>88684</xdr:rowOff>
    </xdr:to>
    <xdr:sp macro="" textlink="">
      <xdr:nvSpPr>
        <xdr:cNvPr id="523" name="円/楕円 522"/>
        <xdr:cNvSpPr/>
      </xdr:nvSpPr>
      <xdr:spPr>
        <a:xfrm>
          <a:off x="15430500" y="66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79811</xdr:rowOff>
    </xdr:from>
    <xdr:ext cx="378565" cy="259045"/>
    <xdr:sp macro="" textlink="">
      <xdr:nvSpPr>
        <xdr:cNvPr id="524" name="テキスト ボックス 523"/>
        <xdr:cNvSpPr txBox="1"/>
      </xdr:nvSpPr>
      <xdr:spPr>
        <a:xfrm>
          <a:off x="15292017" y="6766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152247</xdr:rowOff>
    </xdr:from>
    <xdr:to>
      <xdr:col>21</xdr:col>
      <xdr:colOff>212725</xdr:colOff>
      <xdr:row>39</xdr:row>
      <xdr:rowOff>82397</xdr:rowOff>
    </xdr:to>
    <xdr:sp macro="" textlink="">
      <xdr:nvSpPr>
        <xdr:cNvPr id="525" name="円/楕円 524"/>
        <xdr:cNvSpPr/>
      </xdr:nvSpPr>
      <xdr:spPr>
        <a:xfrm>
          <a:off x="14541500" y="66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98925</xdr:rowOff>
    </xdr:from>
    <xdr:ext cx="469744" cy="259045"/>
    <xdr:sp macro="" textlink="">
      <xdr:nvSpPr>
        <xdr:cNvPr id="526" name="テキスト ボックス 525"/>
        <xdr:cNvSpPr txBox="1"/>
      </xdr:nvSpPr>
      <xdr:spPr>
        <a:xfrm>
          <a:off x="14357427" y="64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156070</xdr:rowOff>
    </xdr:from>
    <xdr:to>
      <xdr:col>20</xdr:col>
      <xdr:colOff>9525</xdr:colOff>
      <xdr:row>39</xdr:row>
      <xdr:rowOff>86220</xdr:rowOff>
    </xdr:to>
    <xdr:sp macro="" textlink="">
      <xdr:nvSpPr>
        <xdr:cNvPr id="527" name="円/楕円 526"/>
        <xdr:cNvSpPr/>
      </xdr:nvSpPr>
      <xdr:spPr>
        <a:xfrm>
          <a:off x="13652500" y="66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102747</xdr:rowOff>
    </xdr:from>
    <xdr:ext cx="378565" cy="259045"/>
    <xdr:sp macro="" textlink="">
      <xdr:nvSpPr>
        <xdr:cNvPr id="528" name="テキスト ボックス 527"/>
        <xdr:cNvSpPr txBox="1"/>
      </xdr:nvSpPr>
      <xdr:spPr>
        <a:xfrm>
          <a:off x="13514017" y="6446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120710</xdr:rowOff>
    </xdr:from>
    <xdr:to>
      <xdr:col>23</xdr:col>
      <xdr:colOff>517525</xdr:colOff>
      <xdr:row>72</xdr:row>
      <xdr:rowOff>139586</xdr:rowOff>
    </xdr:to>
    <xdr:cxnSp macro="">
      <xdr:nvCxnSpPr>
        <xdr:cNvPr id="610" name="直線コネクタ 609"/>
        <xdr:cNvCxnSpPr/>
      </xdr:nvCxnSpPr>
      <xdr:spPr>
        <a:xfrm flipV="1">
          <a:off x="15481300" y="12465110"/>
          <a:ext cx="8382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10770</xdr:rowOff>
    </xdr:from>
    <xdr:to>
      <xdr:col>22</xdr:col>
      <xdr:colOff>365125</xdr:colOff>
      <xdr:row>72</xdr:row>
      <xdr:rowOff>139586</xdr:rowOff>
    </xdr:to>
    <xdr:cxnSp macro="">
      <xdr:nvCxnSpPr>
        <xdr:cNvPr id="613" name="直線コネクタ 612"/>
        <xdr:cNvCxnSpPr/>
      </xdr:nvCxnSpPr>
      <xdr:spPr>
        <a:xfrm>
          <a:off x="14592300" y="12355170"/>
          <a:ext cx="8890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50234</xdr:rowOff>
    </xdr:from>
    <xdr:to>
      <xdr:col>22</xdr:col>
      <xdr:colOff>415925</xdr:colOff>
      <xdr:row>74</xdr:row>
      <xdr:rowOff>151834</xdr:rowOff>
    </xdr:to>
    <xdr:sp macro="" textlink="">
      <xdr:nvSpPr>
        <xdr:cNvPr id="614" name="フローチャート : 判断 613"/>
        <xdr:cNvSpPr/>
      </xdr:nvSpPr>
      <xdr:spPr>
        <a:xfrm>
          <a:off x="15430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142961</xdr:rowOff>
    </xdr:from>
    <xdr:ext cx="534377" cy="259045"/>
    <xdr:sp macro="" textlink="">
      <xdr:nvSpPr>
        <xdr:cNvPr id="615" name="テキスト ボックス 614"/>
        <xdr:cNvSpPr txBox="1"/>
      </xdr:nvSpPr>
      <xdr:spPr>
        <a:xfrm>
          <a:off x="15214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10770</xdr:rowOff>
    </xdr:from>
    <xdr:to>
      <xdr:col>21</xdr:col>
      <xdr:colOff>161925</xdr:colOff>
      <xdr:row>72</xdr:row>
      <xdr:rowOff>38643</xdr:rowOff>
    </xdr:to>
    <xdr:cxnSp macro="">
      <xdr:nvCxnSpPr>
        <xdr:cNvPr id="616" name="直線コネクタ 615"/>
        <xdr:cNvCxnSpPr/>
      </xdr:nvCxnSpPr>
      <xdr:spPr>
        <a:xfrm flipV="1">
          <a:off x="13703300" y="12355170"/>
          <a:ext cx="889000" cy="2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104625</xdr:rowOff>
    </xdr:from>
    <xdr:to>
      <xdr:col>21</xdr:col>
      <xdr:colOff>212725</xdr:colOff>
      <xdr:row>76</xdr:row>
      <xdr:rowOff>34775</xdr:rowOff>
    </xdr:to>
    <xdr:sp macro="" textlink="">
      <xdr:nvSpPr>
        <xdr:cNvPr id="617" name="フローチャート : 判断 616"/>
        <xdr:cNvSpPr/>
      </xdr:nvSpPr>
      <xdr:spPr>
        <a:xfrm>
          <a:off x="14541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25902</xdr:rowOff>
    </xdr:from>
    <xdr:ext cx="534377" cy="259045"/>
    <xdr:sp macro="" textlink="">
      <xdr:nvSpPr>
        <xdr:cNvPr id="618" name="テキスト ボックス 617"/>
        <xdr:cNvSpPr txBox="1"/>
      </xdr:nvSpPr>
      <xdr:spPr>
        <a:xfrm>
          <a:off x="14325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13007</xdr:rowOff>
    </xdr:from>
    <xdr:to>
      <xdr:col>19</xdr:col>
      <xdr:colOff>644525</xdr:colOff>
      <xdr:row>72</xdr:row>
      <xdr:rowOff>38643</xdr:rowOff>
    </xdr:to>
    <xdr:cxnSp macro="">
      <xdr:nvCxnSpPr>
        <xdr:cNvPr id="619" name="直線コネクタ 618"/>
        <xdr:cNvCxnSpPr/>
      </xdr:nvCxnSpPr>
      <xdr:spPr>
        <a:xfrm>
          <a:off x="12814300" y="12357407"/>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95611</xdr:rowOff>
    </xdr:from>
    <xdr:to>
      <xdr:col>20</xdr:col>
      <xdr:colOff>9525</xdr:colOff>
      <xdr:row>76</xdr:row>
      <xdr:rowOff>25761</xdr:rowOff>
    </xdr:to>
    <xdr:sp macro="" textlink="">
      <xdr:nvSpPr>
        <xdr:cNvPr id="620" name="フローチャート : 判断 619"/>
        <xdr:cNvSpPr/>
      </xdr:nvSpPr>
      <xdr:spPr>
        <a:xfrm>
          <a:off x="13652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16888</xdr:rowOff>
    </xdr:from>
    <xdr:ext cx="534377" cy="259045"/>
    <xdr:sp macro="" textlink="">
      <xdr:nvSpPr>
        <xdr:cNvPr id="621" name="テキスト ボックス 620"/>
        <xdr:cNvSpPr txBox="1"/>
      </xdr:nvSpPr>
      <xdr:spPr>
        <a:xfrm>
          <a:off x="13436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99122</xdr:rowOff>
    </xdr:from>
    <xdr:to>
      <xdr:col>18</xdr:col>
      <xdr:colOff>492125</xdr:colOff>
      <xdr:row>76</xdr:row>
      <xdr:rowOff>29273</xdr:rowOff>
    </xdr:to>
    <xdr:sp macro="" textlink="">
      <xdr:nvSpPr>
        <xdr:cNvPr id="622" name="フローチャート : 判断 621"/>
        <xdr:cNvSpPr/>
      </xdr:nvSpPr>
      <xdr:spPr>
        <a:xfrm>
          <a:off x="12763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20398</xdr:rowOff>
    </xdr:from>
    <xdr:ext cx="534377" cy="259045"/>
    <xdr:sp macro="" textlink="">
      <xdr:nvSpPr>
        <xdr:cNvPr id="623" name="テキスト ボックス 622"/>
        <xdr:cNvSpPr txBox="1"/>
      </xdr:nvSpPr>
      <xdr:spPr>
        <a:xfrm>
          <a:off x="12547111" y="130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69910</xdr:rowOff>
    </xdr:from>
    <xdr:to>
      <xdr:col>23</xdr:col>
      <xdr:colOff>568325</xdr:colOff>
      <xdr:row>73</xdr:row>
      <xdr:rowOff>60</xdr:rowOff>
    </xdr:to>
    <xdr:sp macro="" textlink="">
      <xdr:nvSpPr>
        <xdr:cNvPr id="629" name="円/楕円 628"/>
        <xdr:cNvSpPr/>
      </xdr:nvSpPr>
      <xdr:spPr>
        <a:xfrm>
          <a:off x="16268700" y="1241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92787</xdr:rowOff>
    </xdr:from>
    <xdr:ext cx="534377" cy="259045"/>
    <xdr:sp macro="" textlink="">
      <xdr:nvSpPr>
        <xdr:cNvPr id="630" name="公債費該当値テキスト"/>
        <xdr:cNvSpPr txBox="1"/>
      </xdr:nvSpPr>
      <xdr:spPr>
        <a:xfrm>
          <a:off x="16370300" y="12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72,163</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88786</xdr:rowOff>
    </xdr:from>
    <xdr:to>
      <xdr:col>22</xdr:col>
      <xdr:colOff>415925</xdr:colOff>
      <xdr:row>73</xdr:row>
      <xdr:rowOff>18936</xdr:rowOff>
    </xdr:to>
    <xdr:sp macro="" textlink="">
      <xdr:nvSpPr>
        <xdr:cNvPr id="631" name="円/楕円 630"/>
        <xdr:cNvSpPr/>
      </xdr:nvSpPr>
      <xdr:spPr>
        <a:xfrm>
          <a:off x="15430500" y="124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35463</xdr:rowOff>
    </xdr:from>
    <xdr:ext cx="534377" cy="259045"/>
    <xdr:sp macro="" textlink="">
      <xdr:nvSpPr>
        <xdr:cNvPr id="632" name="テキスト ボックス 631"/>
        <xdr:cNvSpPr txBox="1"/>
      </xdr:nvSpPr>
      <xdr:spPr>
        <a:xfrm>
          <a:off x="15214111" y="1220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71,007</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131420</xdr:rowOff>
    </xdr:from>
    <xdr:to>
      <xdr:col>21</xdr:col>
      <xdr:colOff>212725</xdr:colOff>
      <xdr:row>72</xdr:row>
      <xdr:rowOff>61570</xdr:rowOff>
    </xdr:to>
    <xdr:sp macro="" textlink="">
      <xdr:nvSpPr>
        <xdr:cNvPr id="633" name="円/楕円 632"/>
        <xdr:cNvSpPr/>
      </xdr:nvSpPr>
      <xdr:spPr>
        <a:xfrm>
          <a:off x="14541500" y="123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78097</xdr:rowOff>
    </xdr:from>
    <xdr:ext cx="534377" cy="259045"/>
    <xdr:sp macro="" textlink="">
      <xdr:nvSpPr>
        <xdr:cNvPr id="634" name="テキスト ボックス 633"/>
        <xdr:cNvSpPr txBox="1"/>
      </xdr:nvSpPr>
      <xdr:spPr>
        <a:xfrm>
          <a:off x="14325111" y="120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78,896</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159293</xdr:rowOff>
    </xdr:from>
    <xdr:to>
      <xdr:col>20</xdr:col>
      <xdr:colOff>9525</xdr:colOff>
      <xdr:row>72</xdr:row>
      <xdr:rowOff>89443</xdr:rowOff>
    </xdr:to>
    <xdr:sp macro="" textlink="">
      <xdr:nvSpPr>
        <xdr:cNvPr id="635" name="円/楕円 634"/>
        <xdr:cNvSpPr/>
      </xdr:nvSpPr>
      <xdr:spPr>
        <a:xfrm>
          <a:off x="13652500" y="123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105970</xdr:rowOff>
    </xdr:from>
    <xdr:ext cx="534377" cy="259045"/>
    <xdr:sp macro="" textlink="">
      <xdr:nvSpPr>
        <xdr:cNvPr id="636" name="テキスト ボックス 635"/>
        <xdr:cNvSpPr txBox="1"/>
      </xdr:nvSpPr>
      <xdr:spPr>
        <a:xfrm>
          <a:off x="13436111" y="1210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77,189</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133657</xdr:rowOff>
    </xdr:from>
    <xdr:to>
      <xdr:col>18</xdr:col>
      <xdr:colOff>492125</xdr:colOff>
      <xdr:row>72</xdr:row>
      <xdr:rowOff>63807</xdr:rowOff>
    </xdr:to>
    <xdr:sp macro="" textlink="">
      <xdr:nvSpPr>
        <xdr:cNvPr id="637" name="円/楕円 636"/>
        <xdr:cNvSpPr/>
      </xdr:nvSpPr>
      <xdr:spPr>
        <a:xfrm>
          <a:off x="12763500" y="1230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80334</xdr:rowOff>
    </xdr:from>
    <xdr:ext cx="534377" cy="259045"/>
    <xdr:sp macro="" textlink="">
      <xdr:nvSpPr>
        <xdr:cNvPr id="638" name="テキスト ボックス 637"/>
        <xdr:cNvSpPr txBox="1"/>
      </xdr:nvSpPr>
      <xdr:spPr>
        <a:xfrm>
          <a:off x="12547111" y="1208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41504</xdr:rowOff>
    </xdr:from>
    <xdr:to>
      <xdr:col>23</xdr:col>
      <xdr:colOff>517525</xdr:colOff>
      <xdr:row>99</xdr:row>
      <xdr:rowOff>42628</xdr:rowOff>
    </xdr:to>
    <xdr:cxnSp macro="">
      <xdr:nvCxnSpPr>
        <xdr:cNvPr id="667" name="直線コネクタ 666"/>
        <xdr:cNvCxnSpPr/>
      </xdr:nvCxnSpPr>
      <xdr:spPr>
        <a:xfrm>
          <a:off x="15481300" y="17015054"/>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165860</xdr:rowOff>
    </xdr:from>
    <xdr:to>
      <xdr:col>22</xdr:col>
      <xdr:colOff>365125</xdr:colOff>
      <xdr:row>99</xdr:row>
      <xdr:rowOff>41504</xdr:rowOff>
    </xdr:to>
    <xdr:cxnSp macro="">
      <xdr:nvCxnSpPr>
        <xdr:cNvPr id="670" name="直線コネクタ 669"/>
        <xdr:cNvCxnSpPr/>
      </xdr:nvCxnSpPr>
      <xdr:spPr>
        <a:xfrm>
          <a:off x="14592300" y="16967960"/>
          <a:ext cx="889000" cy="4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79391</xdr:rowOff>
    </xdr:from>
    <xdr:to>
      <xdr:col>22</xdr:col>
      <xdr:colOff>415925</xdr:colOff>
      <xdr:row>99</xdr:row>
      <xdr:rowOff>9541</xdr:rowOff>
    </xdr:to>
    <xdr:sp macro="" textlink="">
      <xdr:nvSpPr>
        <xdr:cNvPr id="671" name="フローチャート : 判断 670"/>
        <xdr:cNvSpPr/>
      </xdr:nvSpPr>
      <xdr:spPr>
        <a:xfrm>
          <a:off x="154305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26068</xdr:rowOff>
    </xdr:from>
    <xdr:ext cx="534377" cy="259045"/>
    <xdr:sp macro="" textlink="">
      <xdr:nvSpPr>
        <xdr:cNvPr id="672" name="テキスト ボックス 671"/>
        <xdr:cNvSpPr txBox="1"/>
      </xdr:nvSpPr>
      <xdr:spPr>
        <a:xfrm>
          <a:off x="15214111" y="166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165860</xdr:rowOff>
    </xdr:from>
    <xdr:to>
      <xdr:col>21</xdr:col>
      <xdr:colOff>161925</xdr:colOff>
      <xdr:row>99</xdr:row>
      <xdr:rowOff>10057</xdr:rowOff>
    </xdr:to>
    <xdr:cxnSp macro="">
      <xdr:nvCxnSpPr>
        <xdr:cNvPr id="673" name="直線コネクタ 672"/>
        <xdr:cNvCxnSpPr/>
      </xdr:nvCxnSpPr>
      <xdr:spPr>
        <a:xfrm flipV="1">
          <a:off x="13703300" y="16967960"/>
          <a:ext cx="889000" cy="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126414</xdr:rowOff>
    </xdr:from>
    <xdr:to>
      <xdr:col>21</xdr:col>
      <xdr:colOff>212725</xdr:colOff>
      <xdr:row>99</xdr:row>
      <xdr:rowOff>56564</xdr:rowOff>
    </xdr:to>
    <xdr:sp macro="" textlink="">
      <xdr:nvSpPr>
        <xdr:cNvPr id="674" name="フローチャート : 判断 673"/>
        <xdr:cNvSpPr/>
      </xdr:nvSpPr>
      <xdr:spPr>
        <a:xfrm>
          <a:off x="14541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47691</xdr:rowOff>
    </xdr:from>
    <xdr:ext cx="534377" cy="259045"/>
    <xdr:sp macro="" textlink="">
      <xdr:nvSpPr>
        <xdr:cNvPr id="675" name="テキスト ボックス 674"/>
        <xdr:cNvSpPr txBox="1"/>
      </xdr:nvSpPr>
      <xdr:spPr>
        <a:xfrm>
          <a:off x="14325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10057</xdr:rowOff>
    </xdr:from>
    <xdr:to>
      <xdr:col>19</xdr:col>
      <xdr:colOff>644525</xdr:colOff>
      <xdr:row>99</xdr:row>
      <xdr:rowOff>30304</xdr:rowOff>
    </xdr:to>
    <xdr:cxnSp macro="">
      <xdr:nvCxnSpPr>
        <xdr:cNvPr id="676" name="直線コネクタ 675"/>
        <xdr:cNvCxnSpPr/>
      </xdr:nvCxnSpPr>
      <xdr:spPr>
        <a:xfrm flipV="1">
          <a:off x="12814300" y="16983607"/>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117745</xdr:rowOff>
    </xdr:from>
    <xdr:to>
      <xdr:col>20</xdr:col>
      <xdr:colOff>9525</xdr:colOff>
      <xdr:row>99</xdr:row>
      <xdr:rowOff>47895</xdr:rowOff>
    </xdr:to>
    <xdr:sp macro="" textlink="">
      <xdr:nvSpPr>
        <xdr:cNvPr id="677" name="フローチャート : 判断 676"/>
        <xdr:cNvSpPr/>
      </xdr:nvSpPr>
      <xdr:spPr>
        <a:xfrm>
          <a:off x="13652500" y="1691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64422</xdr:rowOff>
    </xdr:from>
    <xdr:ext cx="534377" cy="259045"/>
    <xdr:sp macro="" textlink="">
      <xdr:nvSpPr>
        <xdr:cNvPr id="678" name="テキスト ボックス 677"/>
        <xdr:cNvSpPr txBox="1"/>
      </xdr:nvSpPr>
      <xdr:spPr>
        <a:xfrm>
          <a:off x="13436111" y="166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129622</xdr:rowOff>
    </xdr:from>
    <xdr:to>
      <xdr:col>18</xdr:col>
      <xdr:colOff>492125</xdr:colOff>
      <xdr:row>99</xdr:row>
      <xdr:rowOff>59772</xdr:rowOff>
    </xdr:to>
    <xdr:sp macro="" textlink="">
      <xdr:nvSpPr>
        <xdr:cNvPr id="679" name="フローチャート : 判断 678"/>
        <xdr:cNvSpPr/>
      </xdr:nvSpPr>
      <xdr:spPr>
        <a:xfrm>
          <a:off x="12763500" y="169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76299</xdr:rowOff>
    </xdr:from>
    <xdr:ext cx="469744" cy="259045"/>
    <xdr:sp macro="" textlink="">
      <xdr:nvSpPr>
        <xdr:cNvPr id="680" name="テキスト ボックス 679"/>
        <xdr:cNvSpPr txBox="1"/>
      </xdr:nvSpPr>
      <xdr:spPr>
        <a:xfrm>
          <a:off x="12579427" y="1670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163278</xdr:rowOff>
    </xdr:from>
    <xdr:to>
      <xdr:col>23</xdr:col>
      <xdr:colOff>568325</xdr:colOff>
      <xdr:row>99</xdr:row>
      <xdr:rowOff>93428</xdr:rowOff>
    </xdr:to>
    <xdr:sp macro="" textlink="">
      <xdr:nvSpPr>
        <xdr:cNvPr id="686" name="円/楕円 685"/>
        <xdr:cNvSpPr/>
      </xdr:nvSpPr>
      <xdr:spPr>
        <a:xfrm>
          <a:off x="16268700" y="169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378565" cy="259045"/>
    <xdr:sp macro="" textlink="">
      <xdr:nvSpPr>
        <xdr:cNvPr id="687" name="積立金該当値テキスト"/>
        <xdr:cNvSpPr txBox="1"/>
      </xdr:nvSpPr>
      <xdr:spPr>
        <a:xfrm>
          <a:off x="16370300" y="1688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162154</xdr:rowOff>
    </xdr:from>
    <xdr:to>
      <xdr:col>22</xdr:col>
      <xdr:colOff>415925</xdr:colOff>
      <xdr:row>99</xdr:row>
      <xdr:rowOff>92304</xdr:rowOff>
    </xdr:to>
    <xdr:sp macro="" textlink="">
      <xdr:nvSpPr>
        <xdr:cNvPr id="688" name="円/楕円 687"/>
        <xdr:cNvSpPr/>
      </xdr:nvSpPr>
      <xdr:spPr>
        <a:xfrm>
          <a:off x="15430500" y="169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83431</xdr:rowOff>
    </xdr:from>
    <xdr:ext cx="378565" cy="259045"/>
    <xdr:sp macro="" textlink="">
      <xdr:nvSpPr>
        <xdr:cNvPr id="689" name="テキスト ボックス 688"/>
        <xdr:cNvSpPr txBox="1"/>
      </xdr:nvSpPr>
      <xdr:spPr>
        <a:xfrm>
          <a:off x="15292017" y="1705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115060</xdr:rowOff>
    </xdr:from>
    <xdr:to>
      <xdr:col>21</xdr:col>
      <xdr:colOff>212725</xdr:colOff>
      <xdr:row>99</xdr:row>
      <xdr:rowOff>45210</xdr:rowOff>
    </xdr:to>
    <xdr:sp macro="" textlink="">
      <xdr:nvSpPr>
        <xdr:cNvPr id="690" name="円/楕円 689"/>
        <xdr:cNvSpPr/>
      </xdr:nvSpPr>
      <xdr:spPr>
        <a:xfrm>
          <a:off x="14541500" y="16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61737</xdr:rowOff>
    </xdr:from>
    <xdr:ext cx="534377" cy="259045"/>
    <xdr:sp macro="" textlink="">
      <xdr:nvSpPr>
        <xdr:cNvPr id="691" name="テキスト ボックス 690"/>
        <xdr:cNvSpPr txBox="1"/>
      </xdr:nvSpPr>
      <xdr:spPr>
        <a:xfrm>
          <a:off x="14325111" y="1669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130707</xdr:rowOff>
    </xdr:from>
    <xdr:to>
      <xdr:col>20</xdr:col>
      <xdr:colOff>9525</xdr:colOff>
      <xdr:row>99</xdr:row>
      <xdr:rowOff>60857</xdr:rowOff>
    </xdr:to>
    <xdr:sp macro="" textlink="">
      <xdr:nvSpPr>
        <xdr:cNvPr id="692" name="円/楕円 691"/>
        <xdr:cNvSpPr/>
      </xdr:nvSpPr>
      <xdr:spPr>
        <a:xfrm>
          <a:off x="13652500" y="169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51984</xdr:rowOff>
    </xdr:from>
    <xdr:ext cx="469744" cy="259045"/>
    <xdr:sp macro="" textlink="">
      <xdr:nvSpPr>
        <xdr:cNvPr id="693" name="テキスト ボックス 692"/>
        <xdr:cNvSpPr txBox="1"/>
      </xdr:nvSpPr>
      <xdr:spPr>
        <a:xfrm>
          <a:off x="13468427" y="1702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150954</xdr:rowOff>
    </xdr:from>
    <xdr:to>
      <xdr:col>18</xdr:col>
      <xdr:colOff>492125</xdr:colOff>
      <xdr:row>99</xdr:row>
      <xdr:rowOff>81104</xdr:rowOff>
    </xdr:to>
    <xdr:sp macro="" textlink="">
      <xdr:nvSpPr>
        <xdr:cNvPr id="694" name="円/楕円 693"/>
        <xdr:cNvSpPr/>
      </xdr:nvSpPr>
      <xdr:spPr>
        <a:xfrm>
          <a:off x="12763500" y="169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72231</xdr:rowOff>
    </xdr:from>
    <xdr:ext cx="469744" cy="259045"/>
    <xdr:sp macro="" textlink="">
      <xdr:nvSpPr>
        <xdr:cNvPr id="695" name="テキスト ボックス 694"/>
        <xdr:cNvSpPr txBox="1"/>
      </xdr:nvSpPr>
      <xdr:spPr>
        <a:xfrm>
          <a:off x="12579427" y="1704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159538</xdr:rowOff>
    </xdr:from>
    <xdr:to>
      <xdr:col>31</xdr:col>
      <xdr:colOff>85725</xdr:colOff>
      <xdr:row>39</xdr:row>
      <xdr:rowOff>89688</xdr:rowOff>
    </xdr:to>
    <xdr:sp macro="" textlink="">
      <xdr:nvSpPr>
        <xdr:cNvPr id="730" name="フローチャート : 判断 729"/>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106215</xdr:rowOff>
    </xdr:from>
    <xdr:ext cx="469744" cy="259045"/>
    <xdr:sp macro="" textlink="">
      <xdr:nvSpPr>
        <xdr:cNvPr id="731" name="テキスト ボックス 730"/>
        <xdr:cNvSpPr txBox="1"/>
      </xdr:nvSpPr>
      <xdr:spPr>
        <a:xfrm>
          <a:off x="21088427" y="644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14181</xdr:rowOff>
    </xdr:from>
    <xdr:to>
      <xdr:col>29</xdr:col>
      <xdr:colOff>568325</xdr:colOff>
      <xdr:row>39</xdr:row>
      <xdr:rowOff>115781</xdr:rowOff>
    </xdr:to>
    <xdr:sp macro="" textlink="">
      <xdr:nvSpPr>
        <xdr:cNvPr id="733" name="フローチャート : 判断 732"/>
        <xdr:cNvSpPr/>
      </xdr:nvSpPr>
      <xdr:spPr>
        <a:xfrm>
          <a:off x="20383500" y="670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132308</xdr:rowOff>
    </xdr:from>
    <xdr:ext cx="469744" cy="259045"/>
    <xdr:sp macro="" textlink="">
      <xdr:nvSpPr>
        <xdr:cNvPr id="734" name="テキスト ボックス 733"/>
        <xdr:cNvSpPr txBox="1"/>
      </xdr:nvSpPr>
      <xdr:spPr>
        <a:xfrm>
          <a:off x="20199427" y="647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170673</xdr:rowOff>
    </xdr:from>
    <xdr:to>
      <xdr:col>28</xdr:col>
      <xdr:colOff>365125</xdr:colOff>
      <xdr:row>39</xdr:row>
      <xdr:rowOff>100823</xdr:rowOff>
    </xdr:to>
    <xdr:sp macro="" textlink="">
      <xdr:nvSpPr>
        <xdr:cNvPr id="736" name="フローチャート : 判断 735"/>
        <xdr:cNvSpPr/>
      </xdr:nvSpPr>
      <xdr:spPr>
        <a:xfrm>
          <a:off x="19494500" y="66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117350</xdr:rowOff>
    </xdr:from>
    <xdr:ext cx="469744" cy="259045"/>
    <xdr:sp macro="" textlink="">
      <xdr:nvSpPr>
        <xdr:cNvPr id="737" name="テキスト ボックス 736"/>
        <xdr:cNvSpPr txBox="1"/>
      </xdr:nvSpPr>
      <xdr:spPr>
        <a:xfrm>
          <a:off x="19310427" y="646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7518</xdr:rowOff>
    </xdr:from>
    <xdr:to>
      <xdr:col>27</xdr:col>
      <xdr:colOff>161925</xdr:colOff>
      <xdr:row>39</xdr:row>
      <xdr:rowOff>109118</xdr:rowOff>
    </xdr:to>
    <xdr:sp macro="" textlink="">
      <xdr:nvSpPr>
        <xdr:cNvPr id="738" name="フローチャート : 判断 737"/>
        <xdr:cNvSpPr/>
      </xdr:nvSpPr>
      <xdr:spPr>
        <a:xfrm>
          <a:off x="18605500" y="669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125645</xdr:rowOff>
    </xdr:from>
    <xdr:ext cx="469744" cy="259045"/>
    <xdr:sp macro="" textlink="">
      <xdr:nvSpPr>
        <xdr:cNvPr id="739" name="テキスト ボックス 738"/>
        <xdr:cNvSpPr txBox="1"/>
      </xdr:nvSpPr>
      <xdr:spPr>
        <a:xfrm>
          <a:off x="18421427" y="64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67070</xdr:rowOff>
    </xdr:from>
    <xdr:to>
      <xdr:col>32</xdr:col>
      <xdr:colOff>187325</xdr:colOff>
      <xdr:row>56</xdr:row>
      <xdr:rowOff>138067</xdr:rowOff>
    </xdr:to>
    <xdr:cxnSp macro="">
      <xdr:nvCxnSpPr>
        <xdr:cNvPr id="785" name="直線コネクタ 784"/>
        <xdr:cNvCxnSpPr/>
      </xdr:nvCxnSpPr>
      <xdr:spPr>
        <a:xfrm flipV="1">
          <a:off x="21323300" y="9668270"/>
          <a:ext cx="838200" cy="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138067</xdr:rowOff>
    </xdr:from>
    <xdr:to>
      <xdr:col>31</xdr:col>
      <xdr:colOff>34925</xdr:colOff>
      <xdr:row>56</xdr:row>
      <xdr:rowOff>141757</xdr:rowOff>
    </xdr:to>
    <xdr:cxnSp macro="">
      <xdr:nvCxnSpPr>
        <xdr:cNvPr id="788" name="直線コネクタ 787"/>
        <xdr:cNvCxnSpPr/>
      </xdr:nvCxnSpPr>
      <xdr:spPr>
        <a:xfrm flipV="1">
          <a:off x="20434300" y="9739267"/>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6048</xdr:rowOff>
    </xdr:from>
    <xdr:to>
      <xdr:col>31</xdr:col>
      <xdr:colOff>85725</xdr:colOff>
      <xdr:row>58</xdr:row>
      <xdr:rowOff>107648</xdr:rowOff>
    </xdr:to>
    <xdr:sp macro="" textlink="">
      <xdr:nvSpPr>
        <xdr:cNvPr id="789" name="フローチャート : 判断 788"/>
        <xdr:cNvSpPr/>
      </xdr:nvSpPr>
      <xdr:spPr>
        <a:xfrm>
          <a:off x="21272500" y="995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98775</xdr:rowOff>
    </xdr:from>
    <xdr:ext cx="469744" cy="259045"/>
    <xdr:sp macro="" textlink="">
      <xdr:nvSpPr>
        <xdr:cNvPr id="790" name="テキスト ボックス 789"/>
        <xdr:cNvSpPr txBox="1"/>
      </xdr:nvSpPr>
      <xdr:spPr>
        <a:xfrm>
          <a:off x="21088427" y="1004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141757</xdr:rowOff>
    </xdr:from>
    <xdr:to>
      <xdr:col>29</xdr:col>
      <xdr:colOff>517525</xdr:colOff>
      <xdr:row>56</xdr:row>
      <xdr:rowOff>144338</xdr:rowOff>
    </xdr:to>
    <xdr:cxnSp macro="">
      <xdr:nvCxnSpPr>
        <xdr:cNvPr id="791" name="直線コネクタ 790"/>
        <xdr:cNvCxnSpPr/>
      </xdr:nvCxnSpPr>
      <xdr:spPr>
        <a:xfrm flipV="1">
          <a:off x="19545300" y="9742957"/>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92" name="フローチャート : 判断 791"/>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118109</xdr:rowOff>
    </xdr:from>
    <xdr:ext cx="469744" cy="259045"/>
    <xdr:sp macro="" textlink="">
      <xdr:nvSpPr>
        <xdr:cNvPr id="793" name="テキスト ボックス 792"/>
        <xdr:cNvSpPr txBox="1"/>
      </xdr:nvSpPr>
      <xdr:spPr>
        <a:xfrm>
          <a:off x="20199427"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144338</xdr:rowOff>
    </xdr:from>
    <xdr:to>
      <xdr:col>28</xdr:col>
      <xdr:colOff>314325</xdr:colOff>
      <xdr:row>56</xdr:row>
      <xdr:rowOff>146395</xdr:rowOff>
    </xdr:to>
    <xdr:cxnSp macro="">
      <xdr:nvCxnSpPr>
        <xdr:cNvPr id="794" name="直線コネクタ 793"/>
        <xdr:cNvCxnSpPr/>
      </xdr:nvCxnSpPr>
      <xdr:spPr>
        <a:xfrm flipV="1">
          <a:off x="18656300" y="974553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95" name="フローチャート : 判断 794"/>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104948</xdr:rowOff>
    </xdr:from>
    <xdr:ext cx="469744" cy="259045"/>
    <xdr:sp macro="" textlink="">
      <xdr:nvSpPr>
        <xdr:cNvPr id="796" name="テキスト ボックス 795"/>
        <xdr:cNvSpPr txBox="1"/>
      </xdr:nvSpPr>
      <xdr:spPr>
        <a:xfrm>
          <a:off x="19310427"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7" name="フローチャート : 判断 796"/>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84407</xdr:rowOff>
    </xdr:from>
    <xdr:ext cx="469744" cy="259045"/>
    <xdr:sp macro="" textlink="">
      <xdr:nvSpPr>
        <xdr:cNvPr id="798" name="テキスト ボックス 797"/>
        <xdr:cNvSpPr txBox="1"/>
      </xdr:nvSpPr>
      <xdr:spPr>
        <a:xfrm>
          <a:off x="18421427" y="100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16270</xdr:rowOff>
    </xdr:from>
    <xdr:to>
      <xdr:col>32</xdr:col>
      <xdr:colOff>238125</xdr:colOff>
      <xdr:row>56</xdr:row>
      <xdr:rowOff>117870</xdr:rowOff>
    </xdr:to>
    <xdr:sp macro="" textlink="">
      <xdr:nvSpPr>
        <xdr:cNvPr id="804" name="円/楕円 803"/>
        <xdr:cNvSpPr/>
      </xdr:nvSpPr>
      <xdr:spPr>
        <a:xfrm>
          <a:off x="22110700" y="9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39147</xdr:rowOff>
    </xdr:from>
    <xdr:ext cx="534377" cy="259045"/>
    <xdr:sp macro="" textlink="">
      <xdr:nvSpPr>
        <xdr:cNvPr id="805" name="貸付金該当値テキスト"/>
        <xdr:cNvSpPr txBox="1"/>
      </xdr:nvSpPr>
      <xdr:spPr>
        <a:xfrm>
          <a:off x="22212300" y="946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16,724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87267</xdr:rowOff>
    </xdr:from>
    <xdr:to>
      <xdr:col>31</xdr:col>
      <xdr:colOff>85725</xdr:colOff>
      <xdr:row>57</xdr:row>
      <xdr:rowOff>17417</xdr:rowOff>
    </xdr:to>
    <xdr:sp macro="" textlink="">
      <xdr:nvSpPr>
        <xdr:cNvPr id="806" name="円/楕円 805"/>
        <xdr:cNvSpPr/>
      </xdr:nvSpPr>
      <xdr:spPr>
        <a:xfrm>
          <a:off x="21272500" y="96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33944</xdr:rowOff>
    </xdr:from>
    <xdr:ext cx="534377" cy="259045"/>
    <xdr:sp macro="" textlink="">
      <xdr:nvSpPr>
        <xdr:cNvPr id="807" name="テキスト ボックス 806"/>
        <xdr:cNvSpPr txBox="1"/>
      </xdr:nvSpPr>
      <xdr:spPr>
        <a:xfrm>
          <a:off x="21056111" y="946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90957</xdr:rowOff>
    </xdr:from>
    <xdr:to>
      <xdr:col>29</xdr:col>
      <xdr:colOff>568325</xdr:colOff>
      <xdr:row>57</xdr:row>
      <xdr:rowOff>21107</xdr:rowOff>
    </xdr:to>
    <xdr:sp macro="" textlink="">
      <xdr:nvSpPr>
        <xdr:cNvPr id="808" name="円/楕円 807"/>
        <xdr:cNvSpPr/>
      </xdr:nvSpPr>
      <xdr:spPr>
        <a:xfrm>
          <a:off x="20383500" y="969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37634</xdr:rowOff>
    </xdr:from>
    <xdr:ext cx="534377" cy="259045"/>
    <xdr:sp macro="" textlink="">
      <xdr:nvSpPr>
        <xdr:cNvPr id="809" name="テキスト ボックス 808"/>
        <xdr:cNvSpPr txBox="1"/>
      </xdr:nvSpPr>
      <xdr:spPr>
        <a:xfrm>
          <a:off x="20167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93538</xdr:rowOff>
    </xdr:from>
    <xdr:to>
      <xdr:col>28</xdr:col>
      <xdr:colOff>365125</xdr:colOff>
      <xdr:row>57</xdr:row>
      <xdr:rowOff>23688</xdr:rowOff>
    </xdr:to>
    <xdr:sp macro="" textlink="">
      <xdr:nvSpPr>
        <xdr:cNvPr id="810" name="円/楕円 809"/>
        <xdr:cNvSpPr/>
      </xdr:nvSpPr>
      <xdr:spPr>
        <a:xfrm>
          <a:off x="19494500" y="96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40215</xdr:rowOff>
    </xdr:from>
    <xdr:ext cx="534377" cy="259045"/>
    <xdr:sp macro="" textlink="">
      <xdr:nvSpPr>
        <xdr:cNvPr id="811" name="テキスト ボックス 810"/>
        <xdr:cNvSpPr txBox="1"/>
      </xdr:nvSpPr>
      <xdr:spPr>
        <a:xfrm>
          <a:off x="19278111" y="946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95595</xdr:rowOff>
    </xdr:from>
    <xdr:to>
      <xdr:col>27</xdr:col>
      <xdr:colOff>161925</xdr:colOff>
      <xdr:row>57</xdr:row>
      <xdr:rowOff>25745</xdr:rowOff>
    </xdr:to>
    <xdr:sp macro="" textlink="">
      <xdr:nvSpPr>
        <xdr:cNvPr id="812" name="円/楕円 811"/>
        <xdr:cNvSpPr/>
      </xdr:nvSpPr>
      <xdr:spPr>
        <a:xfrm>
          <a:off x="18605500" y="96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42272</xdr:rowOff>
    </xdr:from>
    <xdr:ext cx="534377" cy="259045"/>
    <xdr:sp macro="" textlink="">
      <xdr:nvSpPr>
        <xdr:cNvPr id="813" name="テキスト ボックス 812"/>
        <xdr:cNvSpPr txBox="1"/>
      </xdr:nvSpPr>
      <xdr:spPr>
        <a:xfrm>
          <a:off x="18389111" y="947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31000</xdr:rowOff>
    </xdr:from>
    <xdr:to>
      <xdr:col>32</xdr:col>
      <xdr:colOff>187325</xdr:colOff>
      <xdr:row>75</xdr:row>
      <xdr:rowOff>69520</xdr:rowOff>
    </xdr:to>
    <xdr:cxnSp macro="">
      <xdr:nvCxnSpPr>
        <xdr:cNvPr id="843" name="直線コネクタ 842"/>
        <xdr:cNvCxnSpPr/>
      </xdr:nvCxnSpPr>
      <xdr:spPr>
        <a:xfrm flipV="1">
          <a:off x="21323300" y="12889750"/>
          <a:ext cx="8382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69520</xdr:rowOff>
    </xdr:from>
    <xdr:to>
      <xdr:col>31</xdr:col>
      <xdr:colOff>34925</xdr:colOff>
      <xdr:row>75</xdr:row>
      <xdr:rowOff>77426</xdr:rowOff>
    </xdr:to>
    <xdr:cxnSp macro="">
      <xdr:nvCxnSpPr>
        <xdr:cNvPr id="846" name="直線コネクタ 845"/>
        <xdr:cNvCxnSpPr/>
      </xdr:nvCxnSpPr>
      <xdr:spPr>
        <a:xfrm flipV="1">
          <a:off x="20434300" y="12928270"/>
          <a:ext cx="8890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7" name="フローチャート : 判断 846"/>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8" name="テキスト ボックス 847"/>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77426</xdr:rowOff>
    </xdr:from>
    <xdr:to>
      <xdr:col>29</xdr:col>
      <xdr:colOff>517525</xdr:colOff>
      <xdr:row>75</xdr:row>
      <xdr:rowOff>155417</xdr:rowOff>
    </xdr:to>
    <xdr:cxnSp macro="">
      <xdr:nvCxnSpPr>
        <xdr:cNvPr id="849" name="直線コネクタ 848"/>
        <xdr:cNvCxnSpPr/>
      </xdr:nvCxnSpPr>
      <xdr:spPr>
        <a:xfrm flipV="1">
          <a:off x="19545300" y="12936176"/>
          <a:ext cx="8890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50" name="フローチャート : 判断 849"/>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54163</xdr:rowOff>
    </xdr:from>
    <xdr:ext cx="534377" cy="259045"/>
    <xdr:sp macro="" textlink="">
      <xdr:nvSpPr>
        <xdr:cNvPr id="851" name="テキスト ボックス 850"/>
        <xdr:cNvSpPr txBox="1"/>
      </xdr:nvSpPr>
      <xdr:spPr>
        <a:xfrm>
          <a:off x="20167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155417</xdr:rowOff>
    </xdr:from>
    <xdr:to>
      <xdr:col>28</xdr:col>
      <xdr:colOff>314325</xdr:colOff>
      <xdr:row>76</xdr:row>
      <xdr:rowOff>15951</xdr:rowOff>
    </xdr:to>
    <xdr:cxnSp macro="">
      <xdr:nvCxnSpPr>
        <xdr:cNvPr id="852" name="直線コネクタ 851"/>
        <xdr:cNvCxnSpPr/>
      </xdr:nvCxnSpPr>
      <xdr:spPr>
        <a:xfrm flipV="1">
          <a:off x="18656300" y="13014167"/>
          <a:ext cx="889000" cy="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53" name="フローチャート : 判断 852"/>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71214</xdr:rowOff>
    </xdr:from>
    <xdr:ext cx="534377" cy="259045"/>
    <xdr:sp macro="" textlink="">
      <xdr:nvSpPr>
        <xdr:cNvPr id="854" name="テキスト ボックス 853"/>
        <xdr:cNvSpPr txBox="1"/>
      </xdr:nvSpPr>
      <xdr:spPr>
        <a:xfrm>
          <a:off x="19278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55" name="フローチャート : 判断 854"/>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87806</xdr:rowOff>
    </xdr:from>
    <xdr:ext cx="534377" cy="259045"/>
    <xdr:sp macro="" textlink="">
      <xdr:nvSpPr>
        <xdr:cNvPr id="856" name="テキスト ボックス 855"/>
        <xdr:cNvSpPr txBox="1"/>
      </xdr:nvSpPr>
      <xdr:spPr>
        <a:xfrm>
          <a:off x="18389111" y="132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151650</xdr:rowOff>
    </xdr:from>
    <xdr:to>
      <xdr:col>32</xdr:col>
      <xdr:colOff>238125</xdr:colOff>
      <xdr:row>75</xdr:row>
      <xdr:rowOff>81800</xdr:rowOff>
    </xdr:to>
    <xdr:sp macro="" textlink="">
      <xdr:nvSpPr>
        <xdr:cNvPr id="862" name="円/楕円 861"/>
        <xdr:cNvSpPr/>
      </xdr:nvSpPr>
      <xdr:spPr>
        <a:xfrm>
          <a:off x="22110700" y="12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3077</xdr:rowOff>
    </xdr:from>
    <xdr:ext cx="534377" cy="259045"/>
    <xdr:sp macro="" textlink="">
      <xdr:nvSpPr>
        <xdr:cNvPr id="863" name="繰出金該当値テキスト"/>
        <xdr:cNvSpPr txBox="1"/>
      </xdr:nvSpPr>
      <xdr:spPr>
        <a:xfrm>
          <a:off x="22212300" y="1269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56,706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18720</xdr:rowOff>
    </xdr:from>
    <xdr:to>
      <xdr:col>31</xdr:col>
      <xdr:colOff>85725</xdr:colOff>
      <xdr:row>75</xdr:row>
      <xdr:rowOff>120320</xdr:rowOff>
    </xdr:to>
    <xdr:sp macro="" textlink="">
      <xdr:nvSpPr>
        <xdr:cNvPr id="864" name="円/楕円 863"/>
        <xdr:cNvSpPr/>
      </xdr:nvSpPr>
      <xdr:spPr>
        <a:xfrm>
          <a:off x="21272500" y="128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136847</xdr:rowOff>
    </xdr:from>
    <xdr:ext cx="534377" cy="259045"/>
    <xdr:sp macro="" textlink="">
      <xdr:nvSpPr>
        <xdr:cNvPr id="865" name="テキスト ボックス 864"/>
        <xdr:cNvSpPr txBox="1"/>
      </xdr:nvSpPr>
      <xdr:spPr>
        <a:xfrm>
          <a:off x="21056111" y="1265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26626</xdr:rowOff>
    </xdr:from>
    <xdr:to>
      <xdr:col>29</xdr:col>
      <xdr:colOff>568325</xdr:colOff>
      <xdr:row>75</xdr:row>
      <xdr:rowOff>128226</xdr:rowOff>
    </xdr:to>
    <xdr:sp macro="" textlink="">
      <xdr:nvSpPr>
        <xdr:cNvPr id="866" name="円/楕円 865"/>
        <xdr:cNvSpPr/>
      </xdr:nvSpPr>
      <xdr:spPr>
        <a:xfrm>
          <a:off x="20383500" y="128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144753</xdr:rowOff>
    </xdr:from>
    <xdr:ext cx="534377" cy="259045"/>
    <xdr:sp macro="" textlink="">
      <xdr:nvSpPr>
        <xdr:cNvPr id="867" name="テキスト ボックス 866"/>
        <xdr:cNvSpPr txBox="1"/>
      </xdr:nvSpPr>
      <xdr:spPr>
        <a:xfrm>
          <a:off x="20167111" y="126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104616</xdr:rowOff>
    </xdr:from>
    <xdr:to>
      <xdr:col>28</xdr:col>
      <xdr:colOff>365125</xdr:colOff>
      <xdr:row>76</xdr:row>
      <xdr:rowOff>34767</xdr:rowOff>
    </xdr:to>
    <xdr:sp macro="" textlink="">
      <xdr:nvSpPr>
        <xdr:cNvPr id="868" name="円/楕円 867"/>
        <xdr:cNvSpPr/>
      </xdr:nvSpPr>
      <xdr:spPr>
        <a:xfrm>
          <a:off x="19494500" y="12963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51293</xdr:rowOff>
    </xdr:from>
    <xdr:ext cx="534377" cy="259045"/>
    <xdr:sp macro="" textlink="">
      <xdr:nvSpPr>
        <xdr:cNvPr id="869" name="テキスト ボックス 868"/>
        <xdr:cNvSpPr txBox="1"/>
      </xdr:nvSpPr>
      <xdr:spPr>
        <a:xfrm>
          <a:off x="19278111" y="127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136601</xdr:rowOff>
    </xdr:from>
    <xdr:to>
      <xdr:col>27</xdr:col>
      <xdr:colOff>161925</xdr:colOff>
      <xdr:row>76</xdr:row>
      <xdr:rowOff>66751</xdr:rowOff>
    </xdr:to>
    <xdr:sp macro="" textlink="">
      <xdr:nvSpPr>
        <xdr:cNvPr id="870" name="円/楕円 869"/>
        <xdr:cNvSpPr/>
      </xdr:nvSpPr>
      <xdr:spPr>
        <a:xfrm>
          <a:off x="18605500" y="129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83278</xdr:rowOff>
    </xdr:from>
    <xdr:ext cx="534377" cy="259045"/>
    <xdr:sp macro="" textlink="">
      <xdr:nvSpPr>
        <xdr:cNvPr id="871" name="テキスト ボックス 870"/>
        <xdr:cNvSpPr txBox="1"/>
      </xdr:nvSpPr>
      <xdr:spPr>
        <a:xfrm>
          <a:off x="18389111" y="1277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2" name="直線コネクタ 88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3" name="テキスト ボックス 88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4" name="直線コネクタ 88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5" name="テキスト ボックス 884"/>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7" name="テキスト ボックス 886"/>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8" name="直線コネクタ 88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9" name="テキスト ボックス 888"/>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0" name="直線コネクタ 88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91" name="テキスト ボックス 890"/>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93" name="テキスト ボックス 89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5" name="直線コネクタ 894"/>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6"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8"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0" name="直線コネクタ 89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901"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フローチャート : 判断 901"/>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3" name="直線コネクタ 90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4" name="フローチャート : 判断 90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6" name="直線コネクタ 90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7" name="フローチャート : 判断 90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9" name="直線コネクタ 90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0" name="フローチャート : 判断 90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1" name="テキスト ボックス 910"/>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12" name="フローチャート : 判断 911"/>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13" name="テキスト ボックス 912"/>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9" name="円/楕円 91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20"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1" name="円/楕円 92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2" name="テキスト ボックス 921"/>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3" name="円/楕円 92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4" name="テキスト ボックス 923"/>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5" name="円/楕円 92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6" name="テキスト ボックス 925"/>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7" name="円/楕円 92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8" name="テキスト ボックス 92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522,103</a:t>
          </a:r>
          <a:r>
            <a:rPr kumimoji="1" lang="ja-JP" altLang="en-US" sz="1300">
              <a:latin typeface="ＭＳ Ｐゴシック"/>
            </a:rPr>
            <a:t>円となっている。主な構成項目である人件費は，住民一人当たり</a:t>
          </a:r>
          <a:r>
            <a:rPr kumimoji="1" lang="en-US" altLang="ja-JP" sz="1300">
              <a:latin typeface="ＭＳ Ｐゴシック"/>
            </a:rPr>
            <a:t>77,919</a:t>
          </a:r>
          <a:r>
            <a:rPr kumimoji="1" lang="ja-JP" altLang="en-US" sz="1300">
              <a:latin typeface="ＭＳ Ｐゴシック"/>
            </a:rPr>
            <a:t>円と類似団体・全国・県内平均より高くなっているのは，広域消防の事務委託を受けていることによるものである。</a:t>
          </a:r>
          <a:endParaRPr kumimoji="1" lang="en-US" altLang="ja-JP" sz="1300">
            <a:latin typeface="ＭＳ Ｐゴシック"/>
          </a:endParaRPr>
        </a:p>
        <a:p>
          <a:r>
            <a:rPr kumimoji="1" lang="ja-JP" altLang="en-US" sz="1300">
              <a:latin typeface="ＭＳ Ｐゴシック"/>
            </a:rPr>
            <a:t>　扶助費は，住民一人当たり</a:t>
          </a:r>
          <a:r>
            <a:rPr kumimoji="1" lang="en-US" altLang="ja-JP" sz="1300">
              <a:latin typeface="ＭＳ Ｐゴシック"/>
            </a:rPr>
            <a:t>93,740</a:t>
          </a:r>
          <a:r>
            <a:rPr kumimoji="1" lang="ja-JP" altLang="en-US" sz="1300">
              <a:latin typeface="ＭＳ Ｐゴシック"/>
            </a:rPr>
            <a:t>円と類似団体内平均より高くなっており，子ども子育て支援新制度による子育て環境の充実などから過去</a:t>
          </a:r>
          <a:r>
            <a:rPr kumimoji="1" lang="en-US" altLang="ja-JP" sz="1300">
              <a:latin typeface="ＭＳ Ｐゴシック"/>
            </a:rPr>
            <a:t>5</a:t>
          </a:r>
          <a:r>
            <a:rPr kumimoji="1" lang="ja-JP" altLang="en-US" sz="1300">
              <a:latin typeface="ＭＳ Ｐゴシック"/>
            </a:rPr>
            <a:t>年間でみると増加傾向にある。</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111,986</a:t>
          </a:r>
          <a:r>
            <a:rPr kumimoji="1" lang="ja-JP" altLang="en-US" sz="1300">
              <a:latin typeface="ＭＳ Ｐゴシック"/>
            </a:rPr>
            <a:t>円と類似団体・全国・県内平均より高くなっている。これは，主に市役所本庁舎や消防庁舎の整備，清掃工場長寿命化事業によるものである。今後は，個別事業の取捨選択や事業費を精査することで，事業費の減少を図る。</a:t>
          </a:r>
          <a:endParaRPr kumimoji="1" lang="en-US" altLang="ja-JP" sz="1300">
            <a:latin typeface="ＭＳ Ｐゴシック"/>
          </a:endParaRPr>
        </a:p>
        <a:p>
          <a:r>
            <a:rPr kumimoji="1" lang="ja-JP" altLang="en-US" sz="1300">
              <a:latin typeface="ＭＳ Ｐゴシック"/>
            </a:rPr>
            <a:t>　維持補修費は，住民一人当たり</a:t>
          </a:r>
          <a:r>
            <a:rPr kumimoji="1" lang="en-US" altLang="ja-JP" sz="1300">
              <a:latin typeface="ＭＳ Ｐゴシック"/>
            </a:rPr>
            <a:t>4,558</a:t>
          </a:r>
          <a:r>
            <a:rPr kumimoji="1" lang="ja-JP" altLang="en-US" sz="1300">
              <a:latin typeface="ＭＳ Ｐゴシック"/>
            </a:rPr>
            <a:t>円と類似団体・県内平均より高くなっている。今後も，公共施設等総合管理計画に基づき施設規模を図り，長期的な維持補修費の抑制に努める。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97,009
95,045
471.55
51,610,916
50,648,726
702,052
26,693,169
63,001,148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140680</xdr:rowOff>
    </xdr:from>
    <xdr:to>
      <xdr:col>6</xdr:col>
      <xdr:colOff>511175</xdr:colOff>
      <xdr:row>38</xdr:row>
      <xdr:rowOff>19359</xdr:rowOff>
    </xdr:to>
    <xdr:cxnSp macro="">
      <xdr:nvCxnSpPr>
        <xdr:cNvPr id="63" name="直線コネクタ 62"/>
        <xdr:cNvCxnSpPr/>
      </xdr:nvCxnSpPr>
      <xdr:spPr>
        <a:xfrm>
          <a:off x="3797300" y="6484330"/>
          <a:ext cx="8382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140680</xdr:rowOff>
    </xdr:from>
    <xdr:to>
      <xdr:col>5</xdr:col>
      <xdr:colOff>358775</xdr:colOff>
      <xdr:row>37</xdr:row>
      <xdr:rowOff>164193</xdr:rowOff>
    </xdr:to>
    <xdr:cxnSp macro="">
      <xdr:nvCxnSpPr>
        <xdr:cNvPr id="66" name="直線コネクタ 65"/>
        <xdr:cNvCxnSpPr/>
      </xdr:nvCxnSpPr>
      <xdr:spPr>
        <a:xfrm flipV="1">
          <a:off x="2908300" y="6484330"/>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86287</xdr:rowOff>
    </xdr:from>
    <xdr:to>
      <xdr:col>5</xdr:col>
      <xdr:colOff>409575</xdr:colOff>
      <xdr:row>38</xdr:row>
      <xdr:rowOff>16438</xdr:rowOff>
    </xdr:to>
    <xdr:sp macro="" textlink="">
      <xdr:nvSpPr>
        <xdr:cNvPr id="67" name="フローチャート : 判断 66"/>
        <xdr:cNvSpPr/>
      </xdr:nvSpPr>
      <xdr:spPr>
        <a:xfrm>
          <a:off x="3746500" y="6429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32964</xdr:rowOff>
    </xdr:from>
    <xdr:ext cx="469744" cy="259045"/>
    <xdr:sp macro="" textlink="">
      <xdr:nvSpPr>
        <xdr:cNvPr id="68" name="テキスト ボックス 67"/>
        <xdr:cNvSpPr txBox="1"/>
      </xdr:nvSpPr>
      <xdr:spPr>
        <a:xfrm>
          <a:off x="3562427" y="62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164193</xdr:rowOff>
    </xdr:from>
    <xdr:to>
      <xdr:col>4</xdr:col>
      <xdr:colOff>155575</xdr:colOff>
      <xdr:row>37</xdr:row>
      <xdr:rowOff>169908</xdr:rowOff>
    </xdr:to>
    <xdr:cxnSp macro="">
      <xdr:nvCxnSpPr>
        <xdr:cNvPr id="69" name="直線コネクタ 68"/>
        <xdr:cNvCxnSpPr/>
      </xdr:nvCxnSpPr>
      <xdr:spPr>
        <a:xfrm flipV="1">
          <a:off x="2019300" y="650784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80735</xdr:rowOff>
    </xdr:from>
    <xdr:to>
      <xdr:col>4</xdr:col>
      <xdr:colOff>206375</xdr:colOff>
      <xdr:row>39</xdr:row>
      <xdr:rowOff>10885</xdr:rowOff>
    </xdr:to>
    <xdr:sp macro="" textlink="">
      <xdr:nvSpPr>
        <xdr:cNvPr id="70" name="フローチャート : 判断 69"/>
        <xdr:cNvSpPr/>
      </xdr:nvSpPr>
      <xdr:spPr>
        <a:xfrm>
          <a:off x="28575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2012</xdr:rowOff>
    </xdr:from>
    <xdr:ext cx="469744" cy="259045"/>
    <xdr:sp macro="" textlink="">
      <xdr:nvSpPr>
        <xdr:cNvPr id="71" name="テキスト ボックス 70"/>
        <xdr:cNvSpPr txBox="1"/>
      </xdr:nvSpPr>
      <xdr:spPr>
        <a:xfrm>
          <a:off x="2673427" y="668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94960</xdr:rowOff>
    </xdr:from>
    <xdr:to>
      <xdr:col>2</xdr:col>
      <xdr:colOff>638175</xdr:colOff>
      <xdr:row>37</xdr:row>
      <xdr:rowOff>169908</xdr:rowOff>
    </xdr:to>
    <xdr:cxnSp macro="">
      <xdr:nvCxnSpPr>
        <xdr:cNvPr id="72" name="直線コネクタ 71"/>
        <xdr:cNvCxnSpPr/>
      </xdr:nvCxnSpPr>
      <xdr:spPr>
        <a:xfrm>
          <a:off x="1130300" y="6438610"/>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88900</xdr:rowOff>
    </xdr:from>
    <xdr:to>
      <xdr:col>3</xdr:col>
      <xdr:colOff>3175</xdr:colOff>
      <xdr:row>39</xdr:row>
      <xdr:rowOff>19050</xdr:rowOff>
    </xdr:to>
    <xdr:sp macro="" textlink="">
      <xdr:nvSpPr>
        <xdr:cNvPr id="73" name="フローチャート : 判断 72"/>
        <xdr:cNvSpPr/>
      </xdr:nvSpPr>
      <xdr:spPr>
        <a:xfrm>
          <a:off x="196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10177</xdr:rowOff>
    </xdr:from>
    <xdr:ext cx="469744" cy="259045"/>
    <xdr:sp macro="" textlink="">
      <xdr:nvSpPr>
        <xdr:cNvPr id="74" name="テキスト ボックス 73"/>
        <xdr:cNvSpPr txBox="1"/>
      </xdr:nvSpPr>
      <xdr:spPr>
        <a:xfrm>
          <a:off x="1784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70448</xdr:rowOff>
    </xdr:from>
    <xdr:to>
      <xdr:col>1</xdr:col>
      <xdr:colOff>485775</xdr:colOff>
      <xdr:row>39</xdr:row>
      <xdr:rowOff>598</xdr:rowOff>
    </xdr:to>
    <xdr:sp macro="" textlink="">
      <xdr:nvSpPr>
        <xdr:cNvPr id="75" name="フローチャート : 判断 74"/>
        <xdr:cNvSpPr/>
      </xdr:nvSpPr>
      <xdr:spPr>
        <a:xfrm>
          <a:off x="1079500" y="658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163175</xdr:rowOff>
    </xdr:from>
    <xdr:ext cx="469744" cy="259045"/>
    <xdr:sp macro="" textlink="">
      <xdr:nvSpPr>
        <xdr:cNvPr id="76" name="テキスト ボックス 75"/>
        <xdr:cNvSpPr txBox="1"/>
      </xdr:nvSpPr>
      <xdr:spPr>
        <a:xfrm>
          <a:off x="895427" y="667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140009</xdr:rowOff>
    </xdr:from>
    <xdr:to>
      <xdr:col>6</xdr:col>
      <xdr:colOff>561975</xdr:colOff>
      <xdr:row>38</xdr:row>
      <xdr:rowOff>70159</xdr:rowOff>
    </xdr:to>
    <xdr:sp macro="" textlink="">
      <xdr:nvSpPr>
        <xdr:cNvPr id="82" name="円/楕円 81"/>
        <xdr:cNvSpPr/>
      </xdr:nvSpPr>
      <xdr:spPr>
        <a:xfrm>
          <a:off x="4584700" y="64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162886</xdr:rowOff>
    </xdr:from>
    <xdr:ext cx="469744" cy="259045"/>
    <xdr:sp macro="" textlink="">
      <xdr:nvSpPr>
        <xdr:cNvPr id="83" name="議会費該当値テキスト"/>
        <xdr:cNvSpPr txBox="1"/>
      </xdr:nvSpPr>
      <xdr:spPr>
        <a:xfrm>
          <a:off x="4686300" y="633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89880</xdr:rowOff>
    </xdr:from>
    <xdr:to>
      <xdr:col>5</xdr:col>
      <xdr:colOff>409575</xdr:colOff>
      <xdr:row>38</xdr:row>
      <xdr:rowOff>20030</xdr:rowOff>
    </xdr:to>
    <xdr:sp macro="" textlink="">
      <xdr:nvSpPr>
        <xdr:cNvPr id="84" name="円/楕円 83"/>
        <xdr:cNvSpPr/>
      </xdr:nvSpPr>
      <xdr:spPr>
        <a:xfrm>
          <a:off x="3746500" y="64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11157</xdr:rowOff>
    </xdr:from>
    <xdr:ext cx="469744" cy="259045"/>
    <xdr:sp macro="" textlink="">
      <xdr:nvSpPr>
        <xdr:cNvPr id="85" name="テキスト ボックス 84"/>
        <xdr:cNvSpPr txBox="1"/>
      </xdr:nvSpPr>
      <xdr:spPr>
        <a:xfrm>
          <a:off x="3562427" y="652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113393</xdr:rowOff>
    </xdr:from>
    <xdr:to>
      <xdr:col>4</xdr:col>
      <xdr:colOff>206375</xdr:colOff>
      <xdr:row>38</xdr:row>
      <xdr:rowOff>43543</xdr:rowOff>
    </xdr:to>
    <xdr:sp macro="" textlink="">
      <xdr:nvSpPr>
        <xdr:cNvPr id="86" name="円/楕円 85"/>
        <xdr:cNvSpPr/>
      </xdr:nvSpPr>
      <xdr:spPr>
        <a:xfrm>
          <a:off x="2857500" y="64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60070</xdr:rowOff>
    </xdr:from>
    <xdr:ext cx="469744" cy="259045"/>
    <xdr:sp macro="" textlink="">
      <xdr:nvSpPr>
        <xdr:cNvPr id="87" name="テキスト ボックス 86"/>
        <xdr:cNvSpPr txBox="1"/>
      </xdr:nvSpPr>
      <xdr:spPr>
        <a:xfrm>
          <a:off x="2673427" y="623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119108</xdr:rowOff>
    </xdr:from>
    <xdr:to>
      <xdr:col>3</xdr:col>
      <xdr:colOff>3175</xdr:colOff>
      <xdr:row>38</xdr:row>
      <xdr:rowOff>49257</xdr:rowOff>
    </xdr:to>
    <xdr:sp macro="" textlink="">
      <xdr:nvSpPr>
        <xdr:cNvPr id="88" name="円/楕円 87"/>
        <xdr:cNvSpPr/>
      </xdr:nvSpPr>
      <xdr:spPr>
        <a:xfrm>
          <a:off x="1968500" y="64627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65785</xdr:rowOff>
    </xdr:from>
    <xdr:ext cx="469744" cy="259045"/>
    <xdr:sp macro="" textlink="">
      <xdr:nvSpPr>
        <xdr:cNvPr id="89" name="テキスト ボックス 88"/>
        <xdr:cNvSpPr txBox="1"/>
      </xdr:nvSpPr>
      <xdr:spPr>
        <a:xfrm>
          <a:off x="1784427" y="623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44160</xdr:rowOff>
    </xdr:from>
    <xdr:to>
      <xdr:col>1</xdr:col>
      <xdr:colOff>485775</xdr:colOff>
      <xdr:row>37</xdr:row>
      <xdr:rowOff>145760</xdr:rowOff>
    </xdr:to>
    <xdr:sp macro="" textlink="">
      <xdr:nvSpPr>
        <xdr:cNvPr id="90" name="円/楕円 89"/>
        <xdr:cNvSpPr/>
      </xdr:nvSpPr>
      <xdr:spPr>
        <a:xfrm>
          <a:off x="1079500" y="63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162287</xdr:rowOff>
    </xdr:from>
    <xdr:ext cx="469744" cy="259045"/>
    <xdr:sp macro="" textlink="">
      <xdr:nvSpPr>
        <xdr:cNvPr id="91" name="テキスト ボックス 90"/>
        <xdr:cNvSpPr txBox="1"/>
      </xdr:nvSpPr>
      <xdr:spPr>
        <a:xfrm>
          <a:off x="895427" y="616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48456</xdr:rowOff>
    </xdr:from>
    <xdr:to>
      <xdr:col>6</xdr:col>
      <xdr:colOff>511175</xdr:colOff>
      <xdr:row>58</xdr:row>
      <xdr:rowOff>109871</xdr:rowOff>
    </xdr:to>
    <xdr:cxnSp macro="">
      <xdr:nvCxnSpPr>
        <xdr:cNvPr id="122" name="直線コネクタ 121"/>
        <xdr:cNvCxnSpPr/>
      </xdr:nvCxnSpPr>
      <xdr:spPr>
        <a:xfrm flipV="1">
          <a:off x="3797300" y="9992556"/>
          <a:ext cx="838200" cy="6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67991</xdr:rowOff>
    </xdr:from>
    <xdr:to>
      <xdr:col>5</xdr:col>
      <xdr:colOff>358775</xdr:colOff>
      <xdr:row>58</xdr:row>
      <xdr:rowOff>109871</xdr:rowOff>
    </xdr:to>
    <xdr:cxnSp macro="">
      <xdr:nvCxnSpPr>
        <xdr:cNvPr id="125" name="直線コネクタ 124"/>
        <xdr:cNvCxnSpPr/>
      </xdr:nvCxnSpPr>
      <xdr:spPr>
        <a:xfrm>
          <a:off x="2908300" y="10012091"/>
          <a:ext cx="889000" cy="4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153293</xdr:rowOff>
    </xdr:from>
    <xdr:to>
      <xdr:col>5</xdr:col>
      <xdr:colOff>409575</xdr:colOff>
      <xdr:row>58</xdr:row>
      <xdr:rowOff>83443</xdr:rowOff>
    </xdr:to>
    <xdr:sp macro="" textlink="">
      <xdr:nvSpPr>
        <xdr:cNvPr id="126" name="フローチャート : 判断 125"/>
        <xdr:cNvSpPr/>
      </xdr:nvSpPr>
      <xdr:spPr>
        <a:xfrm>
          <a:off x="37465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99970</xdr:rowOff>
    </xdr:from>
    <xdr:ext cx="534377" cy="259045"/>
    <xdr:sp macro="" textlink="">
      <xdr:nvSpPr>
        <xdr:cNvPr id="127" name="テキスト ボックス 126"/>
        <xdr:cNvSpPr txBox="1"/>
      </xdr:nvSpPr>
      <xdr:spPr>
        <a:xfrm>
          <a:off x="3530111" y="970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67991</xdr:rowOff>
    </xdr:from>
    <xdr:to>
      <xdr:col>4</xdr:col>
      <xdr:colOff>155575</xdr:colOff>
      <xdr:row>58</xdr:row>
      <xdr:rowOff>103705</xdr:rowOff>
    </xdr:to>
    <xdr:cxnSp macro="">
      <xdr:nvCxnSpPr>
        <xdr:cNvPr id="128" name="直線コネクタ 127"/>
        <xdr:cNvCxnSpPr/>
      </xdr:nvCxnSpPr>
      <xdr:spPr>
        <a:xfrm flipV="1">
          <a:off x="2019300" y="10012091"/>
          <a:ext cx="889000" cy="3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69025</xdr:rowOff>
    </xdr:from>
    <xdr:to>
      <xdr:col>4</xdr:col>
      <xdr:colOff>206375</xdr:colOff>
      <xdr:row>58</xdr:row>
      <xdr:rowOff>170625</xdr:rowOff>
    </xdr:to>
    <xdr:sp macro="" textlink="">
      <xdr:nvSpPr>
        <xdr:cNvPr id="129" name="フローチャート : 判断 128"/>
        <xdr:cNvSpPr/>
      </xdr:nvSpPr>
      <xdr:spPr>
        <a:xfrm>
          <a:off x="2857500" y="100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161752</xdr:rowOff>
    </xdr:from>
    <xdr:ext cx="534377" cy="259045"/>
    <xdr:sp macro="" textlink="">
      <xdr:nvSpPr>
        <xdr:cNvPr id="130" name="テキスト ボックス 129"/>
        <xdr:cNvSpPr txBox="1"/>
      </xdr:nvSpPr>
      <xdr:spPr>
        <a:xfrm>
          <a:off x="2641111" y="1010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103705</xdr:rowOff>
    </xdr:from>
    <xdr:to>
      <xdr:col>2</xdr:col>
      <xdr:colOff>638175</xdr:colOff>
      <xdr:row>58</xdr:row>
      <xdr:rowOff>125792</xdr:rowOff>
    </xdr:to>
    <xdr:cxnSp macro="">
      <xdr:nvCxnSpPr>
        <xdr:cNvPr id="131" name="直線コネクタ 130"/>
        <xdr:cNvCxnSpPr/>
      </xdr:nvCxnSpPr>
      <xdr:spPr>
        <a:xfrm flipV="1">
          <a:off x="1130300" y="10047805"/>
          <a:ext cx="889000" cy="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65674</xdr:rowOff>
    </xdr:from>
    <xdr:to>
      <xdr:col>3</xdr:col>
      <xdr:colOff>3175</xdr:colOff>
      <xdr:row>58</xdr:row>
      <xdr:rowOff>167274</xdr:rowOff>
    </xdr:to>
    <xdr:sp macro="" textlink="">
      <xdr:nvSpPr>
        <xdr:cNvPr id="132" name="フローチャート : 判断 131"/>
        <xdr:cNvSpPr/>
      </xdr:nvSpPr>
      <xdr:spPr>
        <a:xfrm>
          <a:off x="1968500" y="1000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158401</xdr:rowOff>
    </xdr:from>
    <xdr:ext cx="534377" cy="259045"/>
    <xdr:sp macro="" textlink="">
      <xdr:nvSpPr>
        <xdr:cNvPr id="133" name="テキスト ボックス 132"/>
        <xdr:cNvSpPr txBox="1"/>
      </xdr:nvSpPr>
      <xdr:spPr>
        <a:xfrm>
          <a:off x="1752111" y="101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76702</xdr:rowOff>
    </xdr:from>
    <xdr:to>
      <xdr:col>1</xdr:col>
      <xdr:colOff>485775</xdr:colOff>
      <xdr:row>59</xdr:row>
      <xdr:rowOff>6852</xdr:rowOff>
    </xdr:to>
    <xdr:sp macro="" textlink="">
      <xdr:nvSpPr>
        <xdr:cNvPr id="134" name="フローチャート : 判断 133"/>
        <xdr:cNvSpPr/>
      </xdr:nvSpPr>
      <xdr:spPr>
        <a:xfrm>
          <a:off x="1079500" y="100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169429</xdr:rowOff>
    </xdr:from>
    <xdr:ext cx="534377" cy="259045"/>
    <xdr:sp macro="" textlink="">
      <xdr:nvSpPr>
        <xdr:cNvPr id="135" name="テキスト ボックス 134"/>
        <xdr:cNvSpPr txBox="1"/>
      </xdr:nvSpPr>
      <xdr:spPr>
        <a:xfrm>
          <a:off x="863111" y="101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169106</xdr:rowOff>
    </xdr:from>
    <xdr:to>
      <xdr:col>6</xdr:col>
      <xdr:colOff>561975</xdr:colOff>
      <xdr:row>58</xdr:row>
      <xdr:rowOff>99256</xdr:rowOff>
    </xdr:to>
    <xdr:sp macro="" textlink="">
      <xdr:nvSpPr>
        <xdr:cNvPr id="141" name="円/楕円 140"/>
        <xdr:cNvSpPr/>
      </xdr:nvSpPr>
      <xdr:spPr>
        <a:xfrm>
          <a:off x="4584700" y="99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128483</xdr:rowOff>
    </xdr:from>
    <xdr:ext cx="534377" cy="259045"/>
    <xdr:sp macro="" textlink="">
      <xdr:nvSpPr>
        <xdr:cNvPr id="142" name="総務費該当値テキスト"/>
        <xdr:cNvSpPr txBox="1"/>
      </xdr:nvSpPr>
      <xdr:spPr>
        <a:xfrm>
          <a:off x="4686300" y="97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59071</xdr:rowOff>
    </xdr:from>
    <xdr:to>
      <xdr:col>5</xdr:col>
      <xdr:colOff>409575</xdr:colOff>
      <xdr:row>58</xdr:row>
      <xdr:rowOff>160671</xdr:rowOff>
    </xdr:to>
    <xdr:sp macro="" textlink="">
      <xdr:nvSpPr>
        <xdr:cNvPr id="143" name="円/楕円 142"/>
        <xdr:cNvSpPr/>
      </xdr:nvSpPr>
      <xdr:spPr>
        <a:xfrm>
          <a:off x="3746500" y="100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151798</xdr:rowOff>
    </xdr:from>
    <xdr:ext cx="534377" cy="259045"/>
    <xdr:sp macro="" textlink="">
      <xdr:nvSpPr>
        <xdr:cNvPr id="144" name="テキスト ボックス 143"/>
        <xdr:cNvSpPr txBox="1"/>
      </xdr:nvSpPr>
      <xdr:spPr>
        <a:xfrm>
          <a:off x="3530111" y="100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17191</xdr:rowOff>
    </xdr:from>
    <xdr:to>
      <xdr:col>4</xdr:col>
      <xdr:colOff>206375</xdr:colOff>
      <xdr:row>58</xdr:row>
      <xdr:rowOff>118791</xdr:rowOff>
    </xdr:to>
    <xdr:sp macro="" textlink="">
      <xdr:nvSpPr>
        <xdr:cNvPr id="145" name="円/楕円 144"/>
        <xdr:cNvSpPr/>
      </xdr:nvSpPr>
      <xdr:spPr>
        <a:xfrm>
          <a:off x="2857500" y="99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135318</xdr:rowOff>
    </xdr:from>
    <xdr:ext cx="534377" cy="259045"/>
    <xdr:sp macro="" textlink="">
      <xdr:nvSpPr>
        <xdr:cNvPr id="146" name="テキスト ボックス 145"/>
        <xdr:cNvSpPr txBox="1"/>
      </xdr:nvSpPr>
      <xdr:spPr>
        <a:xfrm>
          <a:off x="2641111" y="973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52905</xdr:rowOff>
    </xdr:from>
    <xdr:to>
      <xdr:col>3</xdr:col>
      <xdr:colOff>3175</xdr:colOff>
      <xdr:row>58</xdr:row>
      <xdr:rowOff>154505</xdr:rowOff>
    </xdr:to>
    <xdr:sp macro="" textlink="">
      <xdr:nvSpPr>
        <xdr:cNvPr id="147" name="円/楕円 146"/>
        <xdr:cNvSpPr/>
      </xdr:nvSpPr>
      <xdr:spPr>
        <a:xfrm>
          <a:off x="1968500" y="99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171032</xdr:rowOff>
    </xdr:from>
    <xdr:ext cx="534377" cy="259045"/>
    <xdr:sp macro="" textlink="">
      <xdr:nvSpPr>
        <xdr:cNvPr id="148" name="テキスト ボックス 147"/>
        <xdr:cNvSpPr txBox="1"/>
      </xdr:nvSpPr>
      <xdr:spPr>
        <a:xfrm>
          <a:off x="1752111" y="977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74992</xdr:rowOff>
    </xdr:from>
    <xdr:to>
      <xdr:col>1</xdr:col>
      <xdr:colOff>485775</xdr:colOff>
      <xdr:row>59</xdr:row>
      <xdr:rowOff>5142</xdr:rowOff>
    </xdr:to>
    <xdr:sp macro="" textlink="">
      <xdr:nvSpPr>
        <xdr:cNvPr id="149" name="円/楕円 148"/>
        <xdr:cNvSpPr/>
      </xdr:nvSpPr>
      <xdr:spPr>
        <a:xfrm>
          <a:off x="1079500" y="100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21669</xdr:rowOff>
    </xdr:from>
    <xdr:ext cx="534377" cy="259045"/>
    <xdr:sp macro="" textlink="">
      <xdr:nvSpPr>
        <xdr:cNvPr id="150" name="テキスト ボックス 149"/>
        <xdr:cNvSpPr txBox="1"/>
      </xdr:nvSpPr>
      <xdr:spPr>
        <a:xfrm>
          <a:off x="863111" y="979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11782</xdr:rowOff>
    </xdr:from>
    <xdr:to>
      <xdr:col>6</xdr:col>
      <xdr:colOff>511175</xdr:colOff>
      <xdr:row>78</xdr:row>
      <xdr:rowOff>21802</xdr:rowOff>
    </xdr:to>
    <xdr:cxnSp macro="">
      <xdr:nvCxnSpPr>
        <xdr:cNvPr id="181" name="直線コネクタ 180"/>
        <xdr:cNvCxnSpPr/>
      </xdr:nvCxnSpPr>
      <xdr:spPr>
        <a:xfrm flipV="1">
          <a:off x="3797300" y="13384882"/>
          <a:ext cx="8382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21802</xdr:rowOff>
    </xdr:from>
    <xdr:to>
      <xdr:col>5</xdr:col>
      <xdr:colOff>358775</xdr:colOff>
      <xdr:row>78</xdr:row>
      <xdr:rowOff>30393</xdr:rowOff>
    </xdr:to>
    <xdr:cxnSp macro="">
      <xdr:nvCxnSpPr>
        <xdr:cNvPr id="184" name="直線コネクタ 183"/>
        <xdr:cNvCxnSpPr/>
      </xdr:nvCxnSpPr>
      <xdr:spPr>
        <a:xfrm flipV="1">
          <a:off x="2908300" y="13394902"/>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116576</xdr:rowOff>
    </xdr:from>
    <xdr:to>
      <xdr:col>5</xdr:col>
      <xdr:colOff>409575</xdr:colOff>
      <xdr:row>78</xdr:row>
      <xdr:rowOff>46726</xdr:rowOff>
    </xdr:to>
    <xdr:sp macro="" textlink="">
      <xdr:nvSpPr>
        <xdr:cNvPr id="185" name="フローチャート : 判断 184"/>
        <xdr:cNvSpPr/>
      </xdr:nvSpPr>
      <xdr:spPr>
        <a:xfrm>
          <a:off x="3746500" y="1331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63253</xdr:rowOff>
    </xdr:from>
    <xdr:ext cx="599010" cy="259045"/>
    <xdr:sp macro="" textlink="">
      <xdr:nvSpPr>
        <xdr:cNvPr id="186" name="テキスト ボックス 185"/>
        <xdr:cNvSpPr txBox="1"/>
      </xdr:nvSpPr>
      <xdr:spPr>
        <a:xfrm>
          <a:off x="3497794" y="130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30393</xdr:rowOff>
    </xdr:from>
    <xdr:to>
      <xdr:col>4</xdr:col>
      <xdr:colOff>155575</xdr:colOff>
      <xdr:row>78</xdr:row>
      <xdr:rowOff>32635</xdr:rowOff>
    </xdr:to>
    <xdr:cxnSp macro="">
      <xdr:nvCxnSpPr>
        <xdr:cNvPr id="187" name="直線コネクタ 186"/>
        <xdr:cNvCxnSpPr/>
      </xdr:nvCxnSpPr>
      <xdr:spPr>
        <a:xfrm flipV="1">
          <a:off x="2019300" y="13403493"/>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160134</xdr:rowOff>
    </xdr:from>
    <xdr:to>
      <xdr:col>4</xdr:col>
      <xdr:colOff>206375</xdr:colOff>
      <xdr:row>78</xdr:row>
      <xdr:rowOff>90284</xdr:rowOff>
    </xdr:to>
    <xdr:sp macro="" textlink="">
      <xdr:nvSpPr>
        <xdr:cNvPr id="188" name="フローチャート : 判断 187"/>
        <xdr:cNvSpPr/>
      </xdr:nvSpPr>
      <xdr:spPr>
        <a:xfrm>
          <a:off x="2857500" y="1336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81411</xdr:rowOff>
    </xdr:from>
    <xdr:ext cx="599010" cy="259045"/>
    <xdr:sp macro="" textlink="">
      <xdr:nvSpPr>
        <xdr:cNvPr id="189" name="テキスト ボックス 188"/>
        <xdr:cNvSpPr txBox="1"/>
      </xdr:nvSpPr>
      <xdr:spPr>
        <a:xfrm>
          <a:off x="2608794" y="1345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32635</xdr:rowOff>
    </xdr:from>
    <xdr:to>
      <xdr:col>2</xdr:col>
      <xdr:colOff>638175</xdr:colOff>
      <xdr:row>78</xdr:row>
      <xdr:rowOff>41526</xdr:rowOff>
    </xdr:to>
    <xdr:cxnSp macro="">
      <xdr:nvCxnSpPr>
        <xdr:cNvPr id="190" name="直線コネクタ 189"/>
        <xdr:cNvCxnSpPr/>
      </xdr:nvCxnSpPr>
      <xdr:spPr>
        <a:xfrm flipV="1">
          <a:off x="1130300" y="13405735"/>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3922</xdr:rowOff>
    </xdr:from>
    <xdr:to>
      <xdr:col>3</xdr:col>
      <xdr:colOff>3175</xdr:colOff>
      <xdr:row>78</xdr:row>
      <xdr:rowOff>105522</xdr:rowOff>
    </xdr:to>
    <xdr:sp macro="" textlink="">
      <xdr:nvSpPr>
        <xdr:cNvPr id="191" name="フローチャート : 判断 190"/>
        <xdr:cNvSpPr/>
      </xdr:nvSpPr>
      <xdr:spPr>
        <a:xfrm>
          <a:off x="1968500" y="133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96649</xdr:rowOff>
    </xdr:from>
    <xdr:ext cx="599010" cy="259045"/>
    <xdr:sp macro="" textlink="">
      <xdr:nvSpPr>
        <xdr:cNvPr id="192" name="テキスト ボックス 191"/>
        <xdr:cNvSpPr txBox="1"/>
      </xdr:nvSpPr>
      <xdr:spPr>
        <a:xfrm>
          <a:off x="1719794" y="1346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7372</xdr:rowOff>
    </xdr:from>
    <xdr:to>
      <xdr:col>1</xdr:col>
      <xdr:colOff>485775</xdr:colOff>
      <xdr:row>78</xdr:row>
      <xdr:rowOff>108972</xdr:rowOff>
    </xdr:to>
    <xdr:sp macro="" textlink="">
      <xdr:nvSpPr>
        <xdr:cNvPr id="193" name="フローチャート : 判断 192"/>
        <xdr:cNvSpPr/>
      </xdr:nvSpPr>
      <xdr:spPr>
        <a:xfrm>
          <a:off x="1079500" y="1338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100099</xdr:rowOff>
    </xdr:from>
    <xdr:ext cx="599010" cy="259045"/>
    <xdr:sp macro="" textlink="">
      <xdr:nvSpPr>
        <xdr:cNvPr id="194" name="テキスト ボックス 193"/>
        <xdr:cNvSpPr txBox="1"/>
      </xdr:nvSpPr>
      <xdr:spPr>
        <a:xfrm>
          <a:off x="830794" y="1347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132432</xdr:rowOff>
    </xdr:from>
    <xdr:to>
      <xdr:col>6</xdr:col>
      <xdr:colOff>561975</xdr:colOff>
      <xdr:row>78</xdr:row>
      <xdr:rowOff>62582</xdr:rowOff>
    </xdr:to>
    <xdr:sp macro="" textlink="">
      <xdr:nvSpPr>
        <xdr:cNvPr id="200" name="円/楕円 199"/>
        <xdr:cNvSpPr/>
      </xdr:nvSpPr>
      <xdr:spPr>
        <a:xfrm>
          <a:off x="4584700" y="133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91809</xdr:rowOff>
    </xdr:from>
    <xdr:ext cx="599010" cy="259045"/>
    <xdr:sp macro="" textlink="">
      <xdr:nvSpPr>
        <xdr:cNvPr id="201" name="民生費該当値テキスト"/>
        <xdr:cNvSpPr txBox="1"/>
      </xdr:nvSpPr>
      <xdr:spPr>
        <a:xfrm>
          <a:off x="4686300" y="1312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142452</xdr:rowOff>
    </xdr:from>
    <xdr:to>
      <xdr:col>5</xdr:col>
      <xdr:colOff>409575</xdr:colOff>
      <xdr:row>78</xdr:row>
      <xdr:rowOff>72602</xdr:rowOff>
    </xdr:to>
    <xdr:sp macro="" textlink="">
      <xdr:nvSpPr>
        <xdr:cNvPr id="202" name="円/楕円 201"/>
        <xdr:cNvSpPr/>
      </xdr:nvSpPr>
      <xdr:spPr>
        <a:xfrm>
          <a:off x="3746500" y="1334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63729</xdr:rowOff>
    </xdr:from>
    <xdr:ext cx="599010" cy="259045"/>
    <xdr:sp macro="" textlink="">
      <xdr:nvSpPr>
        <xdr:cNvPr id="203" name="テキスト ボックス 202"/>
        <xdr:cNvSpPr txBox="1"/>
      </xdr:nvSpPr>
      <xdr:spPr>
        <a:xfrm>
          <a:off x="3497794" y="1343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151043</xdr:rowOff>
    </xdr:from>
    <xdr:to>
      <xdr:col>4</xdr:col>
      <xdr:colOff>206375</xdr:colOff>
      <xdr:row>78</xdr:row>
      <xdr:rowOff>81193</xdr:rowOff>
    </xdr:to>
    <xdr:sp macro="" textlink="">
      <xdr:nvSpPr>
        <xdr:cNvPr id="204" name="円/楕円 203"/>
        <xdr:cNvSpPr/>
      </xdr:nvSpPr>
      <xdr:spPr>
        <a:xfrm>
          <a:off x="2857500" y="133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97720</xdr:rowOff>
    </xdr:from>
    <xdr:ext cx="599010" cy="259045"/>
    <xdr:sp macro="" textlink="">
      <xdr:nvSpPr>
        <xdr:cNvPr id="205" name="テキスト ボックス 204"/>
        <xdr:cNvSpPr txBox="1"/>
      </xdr:nvSpPr>
      <xdr:spPr>
        <a:xfrm>
          <a:off x="2608794" y="1312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153285</xdr:rowOff>
    </xdr:from>
    <xdr:to>
      <xdr:col>3</xdr:col>
      <xdr:colOff>3175</xdr:colOff>
      <xdr:row>78</xdr:row>
      <xdr:rowOff>83435</xdr:rowOff>
    </xdr:to>
    <xdr:sp macro="" textlink="">
      <xdr:nvSpPr>
        <xdr:cNvPr id="206" name="円/楕円 205"/>
        <xdr:cNvSpPr/>
      </xdr:nvSpPr>
      <xdr:spPr>
        <a:xfrm>
          <a:off x="1968500" y="133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99962</xdr:rowOff>
    </xdr:from>
    <xdr:ext cx="599010" cy="259045"/>
    <xdr:sp macro="" textlink="">
      <xdr:nvSpPr>
        <xdr:cNvPr id="207" name="テキスト ボックス 206"/>
        <xdr:cNvSpPr txBox="1"/>
      </xdr:nvSpPr>
      <xdr:spPr>
        <a:xfrm>
          <a:off x="1719794" y="1313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162176</xdr:rowOff>
    </xdr:from>
    <xdr:to>
      <xdr:col>1</xdr:col>
      <xdr:colOff>485775</xdr:colOff>
      <xdr:row>78</xdr:row>
      <xdr:rowOff>92326</xdr:rowOff>
    </xdr:to>
    <xdr:sp macro="" textlink="">
      <xdr:nvSpPr>
        <xdr:cNvPr id="208" name="円/楕円 207"/>
        <xdr:cNvSpPr/>
      </xdr:nvSpPr>
      <xdr:spPr>
        <a:xfrm>
          <a:off x="1079500" y="133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108853</xdr:rowOff>
    </xdr:from>
    <xdr:ext cx="599010" cy="259045"/>
    <xdr:sp macro="" textlink="">
      <xdr:nvSpPr>
        <xdr:cNvPr id="209" name="テキスト ボックス 208"/>
        <xdr:cNvSpPr txBox="1"/>
      </xdr:nvSpPr>
      <xdr:spPr>
        <a:xfrm>
          <a:off x="830794" y="1313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749</xdr:rowOff>
    </xdr:from>
    <xdr:to>
      <xdr:col>6</xdr:col>
      <xdr:colOff>511175</xdr:colOff>
      <xdr:row>98</xdr:row>
      <xdr:rowOff>39173</xdr:rowOff>
    </xdr:to>
    <xdr:cxnSp macro="">
      <xdr:nvCxnSpPr>
        <xdr:cNvPr id="239" name="直線コネクタ 238"/>
        <xdr:cNvCxnSpPr/>
      </xdr:nvCxnSpPr>
      <xdr:spPr>
        <a:xfrm flipV="1">
          <a:off x="3797300" y="16631399"/>
          <a:ext cx="838200" cy="20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39173</xdr:rowOff>
    </xdr:from>
    <xdr:to>
      <xdr:col>5</xdr:col>
      <xdr:colOff>358775</xdr:colOff>
      <xdr:row>98</xdr:row>
      <xdr:rowOff>70416</xdr:rowOff>
    </xdr:to>
    <xdr:cxnSp macro="">
      <xdr:nvCxnSpPr>
        <xdr:cNvPr id="242" name="直線コネクタ 241"/>
        <xdr:cNvCxnSpPr/>
      </xdr:nvCxnSpPr>
      <xdr:spPr>
        <a:xfrm flipV="1">
          <a:off x="2908300" y="16841273"/>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43" name="フローチャート : 判断 242"/>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44" name="テキスト ボックス 243"/>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171095</xdr:rowOff>
    </xdr:from>
    <xdr:to>
      <xdr:col>4</xdr:col>
      <xdr:colOff>155575</xdr:colOff>
      <xdr:row>98</xdr:row>
      <xdr:rowOff>70416</xdr:rowOff>
    </xdr:to>
    <xdr:cxnSp macro="">
      <xdr:nvCxnSpPr>
        <xdr:cNvPr id="245" name="直線コネクタ 244"/>
        <xdr:cNvCxnSpPr/>
      </xdr:nvCxnSpPr>
      <xdr:spPr>
        <a:xfrm>
          <a:off x="2019300" y="16801745"/>
          <a:ext cx="8890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109150</xdr:rowOff>
    </xdr:from>
    <xdr:to>
      <xdr:col>4</xdr:col>
      <xdr:colOff>206375</xdr:colOff>
      <xdr:row>98</xdr:row>
      <xdr:rowOff>39300</xdr:rowOff>
    </xdr:to>
    <xdr:sp macro="" textlink="">
      <xdr:nvSpPr>
        <xdr:cNvPr id="246" name="フローチャート : 判断 245"/>
        <xdr:cNvSpPr/>
      </xdr:nvSpPr>
      <xdr:spPr>
        <a:xfrm>
          <a:off x="2857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55827</xdr:rowOff>
    </xdr:from>
    <xdr:ext cx="534377" cy="259045"/>
    <xdr:sp macro="" textlink="">
      <xdr:nvSpPr>
        <xdr:cNvPr id="247" name="テキスト ボックス 246"/>
        <xdr:cNvSpPr txBox="1"/>
      </xdr:nvSpPr>
      <xdr:spPr>
        <a:xfrm>
          <a:off x="2641111" y="165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171095</xdr:rowOff>
    </xdr:from>
    <xdr:to>
      <xdr:col>2</xdr:col>
      <xdr:colOff>638175</xdr:colOff>
      <xdr:row>98</xdr:row>
      <xdr:rowOff>32525</xdr:rowOff>
    </xdr:to>
    <xdr:cxnSp macro="">
      <xdr:nvCxnSpPr>
        <xdr:cNvPr id="248" name="直線コネクタ 247"/>
        <xdr:cNvCxnSpPr/>
      </xdr:nvCxnSpPr>
      <xdr:spPr>
        <a:xfrm flipV="1">
          <a:off x="1130300" y="16801745"/>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118656</xdr:rowOff>
    </xdr:from>
    <xdr:to>
      <xdr:col>3</xdr:col>
      <xdr:colOff>3175</xdr:colOff>
      <xdr:row>98</xdr:row>
      <xdr:rowOff>48806</xdr:rowOff>
    </xdr:to>
    <xdr:sp macro="" textlink="">
      <xdr:nvSpPr>
        <xdr:cNvPr id="249" name="フローチャート : 判断 248"/>
        <xdr:cNvSpPr/>
      </xdr:nvSpPr>
      <xdr:spPr>
        <a:xfrm>
          <a:off x="1968500" y="1674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65333</xdr:rowOff>
    </xdr:from>
    <xdr:ext cx="534377" cy="259045"/>
    <xdr:sp macro="" textlink="">
      <xdr:nvSpPr>
        <xdr:cNvPr id="250" name="テキスト ボックス 249"/>
        <xdr:cNvSpPr txBox="1"/>
      </xdr:nvSpPr>
      <xdr:spPr>
        <a:xfrm>
          <a:off x="1752111" y="165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108235</xdr:rowOff>
    </xdr:from>
    <xdr:to>
      <xdr:col>1</xdr:col>
      <xdr:colOff>485775</xdr:colOff>
      <xdr:row>98</xdr:row>
      <xdr:rowOff>38385</xdr:rowOff>
    </xdr:to>
    <xdr:sp macro="" textlink="">
      <xdr:nvSpPr>
        <xdr:cNvPr id="251" name="フローチャート : 判断 250"/>
        <xdr:cNvSpPr/>
      </xdr:nvSpPr>
      <xdr:spPr>
        <a:xfrm>
          <a:off x="1079500" y="167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54912</xdr:rowOff>
    </xdr:from>
    <xdr:ext cx="534377" cy="259045"/>
    <xdr:sp macro="" textlink="">
      <xdr:nvSpPr>
        <xdr:cNvPr id="252" name="テキスト ボックス 251"/>
        <xdr:cNvSpPr txBox="1"/>
      </xdr:nvSpPr>
      <xdr:spPr>
        <a:xfrm>
          <a:off x="863111" y="1651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121399</xdr:rowOff>
    </xdr:from>
    <xdr:to>
      <xdr:col>6</xdr:col>
      <xdr:colOff>561975</xdr:colOff>
      <xdr:row>97</xdr:row>
      <xdr:rowOff>51549</xdr:rowOff>
    </xdr:to>
    <xdr:sp macro="" textlink="">
      <xdr:nvSpPr>
        <xdr:cNvPr id="258" name="円/楕円 257"/>
        <xdr:cNvSpPr/>
      </xdr:nvSpPr>
      <xdr:spPr>
        <a:xfrm>
          <a:off x="4584700" y="165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144276</xdr:rowOff>
    </xdr:from>
    <xdr:ext cx="534377" cy="259045"/>
    <xdr:sp macro="" textlink="">
      <xdr:nvSpPr>
        <xdr:cNvPr id="259" name="衛生費該当値テキスト"/>
        <xdr:cNvSpPr txBox="1"/>
      </xdr:nvSpPr>
      <xdr:spPr>
        <a:xfrm>
          <a:off x="4686300" y="164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40,294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159823</xdr:rowOff>
    </xdr:from>
    <xdr:to>
      <xdr:col>5</xdr:col>
      <xdr:colOff>409575</xdr:colOff>
      <xdr:row>98</xdr:row>
      <xdr:rowOff>89973</xdr:rowOff>
    </xdr:to>
    <xdr:sp macro="" textlink="">
      <xdr:nvSpPr>
        <xdr:cNvPr id="260" name="円/楕円 259"/>
        <xdr:cNvSpPr/>
      </xdr:nvSpPr>
      <xdr:spPr>
        <a:xfrm>
          <a:off x="3746500" y="167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81100</xdr:rowOff>
    </xdr:from>
    <xdr:ext cx="534377" cy="259045"/>
    <xdr:sp macro="" textlink="">
      <xdr:nvSpPr>
        <xdr:cNvPr id="261" name="テキスト ボックス 260"/>
        <xdr:cNvSpPr txBox="1"/>
      </xdr:nvSpPr>
      <xdr:spPr>
        <a:xfrm>
          <a:off x="3530111" y="168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19616</xdr:rowOff>
    </xdr:from>
    <xdr:to>
      <xdr:col>4</xdr:col>
      <xdr:colOff>206375</xdr:colOff>
      <xdr:row>98</xdr:row>
      <xdr:rowOff>121216</xdr:rowOff>
    </xdr:to>
    <xdr:sp macro="" textlink="">
      <xdr:nvSpPr>
        <xdr:cNvPr id="262" name="円/楕円 261"/>
        <xdr:cNvSpPr/>
      </xdr:nvSpPr>
      <xdr:spPr>
        <a:xfrm>
          <a:off x="2857500" y="168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112343</xdr:rowOff>
    </xdr:from>
    <xdr:ext cx="534377" cy="259045"/>
    <xdr:sp macro="" textlink="">
      <xdr:nvSpPr>
        <xdr:cNvPr id="263" name="テキスト ボックス 262"/>
        <xdr:cNvSpPr txBox="1"/>
      </xdr:nvSpPr>
      <xdr:spPr>
        <a:xfrm>
          <a:off x="2641111" y="1691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120295</xdr:rowOff>
    </xdr:from>
    <xdr:to>
      <xdr:col>3</xdr:col>
      <xdr:colOff>3175</xdr:colOff>
      <xdr:row>98</xdr:row>
      <xdr:rowOff>50445</xdr:rowOff>
    </xdr:to>
    <xdr:sp macro="" textlink="">
      <xdr:nvSpPr>
        <xdr:cNvPr id="264" name="円/楕円 263"/>
        <xdr:cNvSpPr/>
      </xdr:nvSpPr>
      <xdr:spPr>
        <a:xfrm>
          <a:off x="1968500" y="167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41572</xdr:rowOff>
    </xdr:from>
    <xdr:ext cx="534377" cy="259045"/>
    <xdr:sp macro="" textlink="">
      <xdr:nvSpPr>
        <xdr:cNvPr id="265" name="テキスト ボックス 264"/>
        <xdr:cNvSpPr txBox="1"/>
      </xdr:nvSpPr>
      <xdr:spPr>
        <a:xfrm>
          <a:off x="1752111" y="168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153175</xdr:rowOff>
    </xdr:from>
    <xdr:to>
      <xdr:col>1</xdr:col>
      <xdr:colOff>485775</xdr:colOff>
      <xdr:row>98</xdr:row>
      <xdr:rowOff>83325</xdr:rowOff>
    </xdr:to>
    <xdr:sp macro="" textlink="">
      <xdr:nvSpPr>
        <xdr:cNvPr id="266" name="円/楕円 265"/>
        <xdr:cNvSpPr/>
      </xdr:nvSpPr>
      <xdr:spPr>
        <a:xfrm>
          <a:off x="1079500" y="167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74452</xdr:rowOff>
    </xdr:from>
    <xdr:ext cx="534377" cy="259045"/>
    <xdr:sp macro="" textlink="">
      <xdr:nvSpPr>
        <xdr:cNvPr id="267" name="テキスト ボックス 266"/>
        <xdr:cNvSpPr txBox="1"/>
      </xdr:nvSpPr>
      <xdr:spPr>
        <a:xfrm>
          <a:off x="863111" y="168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71760</xdr:rowOff>
    </xdr:from>
    <xdr:to>
      <xdr:col>15</xdr:col>
      <xdr:colOff>180975</xdr:colOff>
      <xdr:row>37</xdr:row>
      <xdr:rowOff>93660</xdr:rowOff>
    </xdr:to>
    <xdr:cxnSp macro="">
      <xdr:nvCxnSpPr>
        <xdr:cNvPr id="294" name="直線コネクタ 293"/>
        <xdr:cNvCxnSpPr/>
      </xdr:nvCxnSpPr>
      <xdr:spPr>
        <a:xfrm>
          <a:off x="9639300" y="6415410"/>
          <a:ext cx="8382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61930</xdr:rowOff>
    </xdr:from>
    <xdr:to>
      <xdr:col>14</xdr:col>
      <xdr:colOff>28575</xdr:colOff>
      <xdr:row>37</xdr:row>
      <xdr:rowOff>71760</xdr:rowOff>
    </xdr:to>
    <xdr:cxnSp macro="">
      <xdr:nvCxnSpPr>
        <xdr:cNvPr id="297" name="直線コネクタ 296"/>
        <xdr:cNvCxnSpPr/>
      </xdr:nvCxnSpPr>
      <xdr:spPr>
        <a:xfrm>
          <a:off x="8750300" y="6405580"/>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32756</xdr:rowOff>
    </xdr:from>
    <xdr:to>
      <xdr:col>14</xdr:col>
      <xdr:colOff>79375</xdr:colOff>
      <xdr:row>38</xdr:row>
      <xdr:rowOff>134356</xdr:rowOff>
    </xdr:to>
    <xdr:sp macro="" textlink="">
      <xdr:nvSpPr>
        <xdr:cNvPr id="298" name="フローチャート : 判断 297"/>
        <xdr:cNvSpPr/>
      </xdr:nvSpPr>
      <xdr:spPr>
        <a:xfrm>
          <a:off x="9588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125483</xdr:rowOff>
    </xdr:from>
    <xdr:ext cx="469744" cy="259045"/>
    <xdr:sp macro="" textlink="">
      <xdr:nvSpPr>
        <xdr:cNvPr id="299" name="テキスト ボックス 298"/>
        <xdr:cNvSpPr txBox="1"/>
      </xdr:nvSpPr>
      <xdr:spPr>
        <a:xfrm>
          <a:off x="9404427" y="66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61930</xdr:rowOff>
    </xdr:from>
    <xdr:to>
      <xdr:col>12</xdr:col>
      <xdr:colOff>511175</xdr:colOff>
      <xdr:row>37</xdr:row>
      <xdr:rowOff>75829</xdr:rowOff>
    </xdr:to>
    <xdr:cxnSp macro="">
      <xdr:nvCxnSpPr>
        <xdr:cNvPr id="300" name="直線コネクタ 299"/>
        <xdr:cNvCxnSpPr/>
      </xdr:nvCxnSpPr>
      <xdr:spPr>
        <a:xfrm flipV="1">
          <a:off x="7861300" y="6405580"/>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9165</xdr:rowOff>
    </xdr:from>
    <xdr:to>
      <xdr:col>12</xdr:col>
      <xdr:colOff>561975</xdr:colOff>
      <xdr:row>38</xdr:row>
      <xdr:rowOff>110765</xdr:rowOff>
    </xdr:to>
    <xdr:sp macro="" textlink="">
      <xdr:nvSpPr>
        <xdr:cNvPr id="301" name="フローチャート : 判断 300"/>
        <xdr:cNvSpPr/>
      </xdr:nvSpPr>
      <xdr:spPr>
        <a:xfrm>
          <a:off x="8699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101892</xdr:rowOff>
    </xdr:from>
    <xdr:ext cx="469744" cy="259045"/>
    <xdr:sp macro="" textlink="">
      <xdr:nvSpPr>
        <xdr:cNvPr id="302" name="テキスト ボックス 301"/>
        <xdr:cNvSpPr txBox="1"/>
      </xdr:nvSpPr>
      <xdr:spPr>
        <a:xfrm>
          <a:off x="8515427" y="661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75829</xdr:rowOff>
    </xdr:from>
    <xdr:to>
      <xdr:col>11</xdr:col>
      <xdr:colOff>307975</xdr:colOff>
      <xdr:row>37</xdr:row>
      <xdr:rowOff>84562</xdr:rowOff>
    </xdr:to>
    <xdr:cxnSp macro="">
      <xdr:nvCxnSpPr>
        <xdr:cNvPr id="303" name="直線コネクタ 302"/>
        <xdr:cNvCxnSpPr/>
      </xdr:nvCxnSpPr>
      <xdr:spPr>
        <a:xfrm flipV="1">
          <a:off x="6972300" y="6419479"/>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171424</xdr:rowOff>
    </xdr:from>
    <xdr:to>
      <xdr:col>11</xdr:col>
      <xdr:colOff>358775</xdr:colOff>
      <xdr:row>38</xdr:row>
      <xdr:rowOff>101574</xdr:rowOff>
    </xdr:to>
    <xdr:sp macro="" textlink="">
      <xdr:nvSpPr>
        <xdr:cNvPr id="304" name="フローチャート : 判断 303"/>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92701</xdr:rowOff>
    </xdr:from>
    <xdr:ext cx="469744" cy="259045"/>
    <xdr:sp macro="" textlink="">
      <xdr:nvSpPr>
        <xdr:cNvPr id="305" name="テキスト ボックス 304"/>
        <xdr:cNvSpPr txBox="1"/>
      </xdr:nvSpPr>
      <xdr:spPr>
        <a:xfrm>
          <a:off x="7626427" y="66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160406</xdr:rowOff>
    </xdr:from>
    <xdr:to>
      <xdr:col>10</xdr:col>
      <xdr:colOff>155575</xdr:colOff>
      <xdr:row>38</xdr:row>
      <xdr:rowOff>90556</xdr:rowOff>
    </xdr:to>
    <xdr:sp macro="" textlink="">
      <xdr:nvSpPr>
        <xdr:cNvPr id="306" name="フローチャート : 判断 305"/>
        <xdr:cNvSpPr/>
      </xdr:nvSpPr>
      <xdr:spPr>
        <a:xfrm>
          <a:off x="6921500" y="650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81683</xdr:rowOff>
    </xdr:from>
    <xdr:ext cx="469744" cy="259045"/>
    <xdr:sp macro="" textlink="">
      <xdr:nvSpPr>
        <xdr:cNvPr id="307" name="テキスト ボックス 306"/>
        <xdr:cNvSpPr txBox="1"/>
      </xdr:nvSpPr>
      <xdr:spPr>
        <a:xfrm>
          <a:off x="6737427" y="659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42860</xdr:rowOff>
    </xdr:from>
    <xdr:to>
      <xdr:col>15</xdr:col>
      <xdr:colOff>231775</xdr:colOff>
      <xdr:row>37</xdr:row>
      <xdr:rowOff>144460</xdr:rowOff>
    </xdr:to>
    <xdr:sp macro="" textlink="">
      <xdr:nvSpPr>
        <xdr:cNvPr id="313" name="円/楕円 312"/>
        <xdr:cNvSpPr/>
      </xdr:nvSpPr>
      <xdr:spPr>
        <a:xfrm>
          <a:off x="10426700" y="63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65737</xdr:rowOff>
    </xdr:from>
    <xdr:ext cx="469744" cy="259045"/>
    <xdr:sp macro="" textlink="">
      <xdr:nvSpPr>
        <xdr:cNvPr id="314" name="労働費該当値テキスト"/>
        <xdr:cNvSpPr txBox="1"/>
      </xdr:nvSpPr>
      <xdr:spPr>
        <a:xfrm>
          <a:off x="10528300" y="62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20960</xdr:rowOff>
    </xdr:from>
    <xdr:to>
      <xdr:col>14</xdr:col>
      <xdr:colOff>79375</xdr:colOff>
      <xdr:row>37</xdr:row>
      <xdr:rowOff>122560</xdr:rowOff>
    </xdr:to>
    <xdr:sp macro="" textlink="">
      <xdr:nvSpPr>
        <xdr:cNvPr id="315" name="円/楕円 314"/>
        <xdr:cNvSpPr/>
      </xdr:nvSpPr>
      <xdr:spPr>
        <a:xfrm>
          <a:off x="9588500" y="63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139087</xdr:rowOff>
    </xdr:from>
    <xdr:ext cx="469744" cy="259045"/>
    <xdr:sp macro="" textlink="">
      <xdr:nvSpPr>
        <xdr:cNvPr id="316" name="テキスト ボックス 315"/>
        <xdr:cNvSpPr txBox="1"/>
      </xdr:nvSpPr>
      <xdr:spPr>
        <a:xfrm>
          <a:off x="9404427" y="61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11130</xdr:rowOff>
    </xdr:from>
    <xdr:to>
      <xdr:col>12</xdr:col>
      <xdr:colOff>561975</xdr:colOff>
      <xdr:row>37</xdr:row>
      <xdr:rowOff>112730</xdr:rowOff>
    </xdr:to>
    <xdr:sp macro="" textlink="">
      <xdr:nvSpPr>
        <xdr:cNvPr id="317" name="円/楕円 316"/>
        <xdr:cNvSpPr/>
      </xdr:nvSpPr>
      <xdr:spPr>
        <a:xfrm>
          <a:off x="8699500" y="63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129257</xdr:rowOff>
    </xdr:from>
    <xdr:ext cx="469744" cy="259045"/>
    <xdr:sp macro="" textlink="">
      <xdr:nvSpPr>
        <xdr:cNvPr id="318" name="テキスト ボックス 317"/>
        <xdr:cNvSpPr txBox="1"/>
      </xdr:nvSpPr>
      <xdr:spPr>
        <a:xfrm>
          <a:off x="8515427" y="613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25029</xdr:rowOff>
    </xdr:from>
    <xdr:to>
      <xdr:col>11</xdr:col>
      <xdr:colOff>358775</xdr:colOff>
      <xdr:row>37</xdr:row>
      <xdr:rowOff>126629</xdr:rowOff>
    </xdr:to>
    <xdr:sp macro="" textlink="">
      <xdr:nvSpPr>
        <xdr:cNvPr id="319" name="円/楕円 318"/>
        <xdr:cNvSpPr/>
      </xdr:nvSpPr>
      <xdr:spPr>
        <a:xfrm>
          <a:off x="7810500" y="63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143156</xdr:rowOff>
    </xdr:from>
    <xdr:ext cx="469744" cy="259045"/>
    <xdr:sp macro="" textlink="">
      <xdr:nvSpPr>
        <xdr:cNvPr id="320" name="テキスト ボックス 319"/>
        <xdr:cNvSpPr txBox="1"/>
      </xdr:nvSpPr>
      <xdr:spPr>
        <a:xfrm>
          <a:off x="7626427" y="61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33762</xdr:rowOff>
    </xdr:from>
    <xdr:to>
      <xdr:col>10</xdr:col>
      <xdr:colOff>155575</xdr:colOff>
      <xdr:row>37</xdr:row>
      <xdr:rowOff>135362</xdr:rowOff>
    </xdr:to>
    <xdr:sp macro="" textlink="">
      <xdr:nvSpPr>
        <xdr:cNvPr id="321" name="円/楕円 320"/>
        <xdr:cNvSpPr/>
      </xdr:nvSpPr>
      <xdr:spPr>
        <a:xfrm>
          <a:off x="6921500" y="63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151889</xdr:rowOff>
    </xdr:from>
    <xdr:ext cx="469744" cy="259045"/>
    <xdr:sp macro="" textlink="">
      <xdr:nvSpPr>
        <xdr:cNvPr id="322" name="テキスト ボックス 321"/>
        <xdr:cNvSpPr txBox="1"/>
      </xdr:nvSpPr>
      <xdr:spPr>
        <a:xfrm>
          <a:off x="6737427" y="61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61747</xdr:rowOff>
    </xdr:from>
    <xdr:to>
      <xdr:col>15</xdr:col>
      <xdr:colOff>180975</xdr:colOff>
      <xdr:row>58</xdr:row>
      <xdr:rowOff>62401</xdr:rowOff>
    </xdr:to>
    <xdr:cxnSp macro="">
      <xdr:nvCxnSpPr>
        <xdr:cNvPr id="349" name="直線コネクタ 348"/>
        <xdr:cNvCxnSpPr/>
      </xdr:nvCxnSpPr>
      <xdr:spPr>
        <a:xfrm>
          <a:off x="9639300" y="10005847"/>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61747</xdr:rowOff>
    </xdr:from>
    <xdr:to>
      <xdr:col>14</xdr:col>
      <xdr:colOff>28575</xdr:colOff>
      <xdr:row>58</xdr:row>
      <xdr:rowOff>65556</xdr:rowOff>
    </xdr:to>
    <xdr:cxnSp macro="">
      <xdr:nvCxnSpPr>
        <xdr:cNvPr id="352" name="直線コネクタ 351"/>
        <xdr:cNvCxnSpPr/>
      </xdr:nvCxnSpPr>
      <xdr:spPr>
        <a:xfrm flipV="1">
          <a:off x="8750300" y="10005847"/>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130528</xdr:rowOff>
    </xdr:from>
    <xdr:to>
      <xdr:col>14</xdr:col>
      <xdr:colOff>79375</xdr:colOff>
      <xdr:row>58</xdr:row>
      <xdr:rowOff>60678</xdr:rowOff>
    </xdr:to>
    <xdr:sp macro="" textlink="">
      <xdr:nvSpPr>
        <xdr:cNvPr id="353" name="フローチャート : 判断 352"/>
        <xdr:cNvSpPr/>
      </xdr:nvSpPr>
      <xdr:spPr>
        <a:xfrm>
          <a:off x="9588500" y="990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77205</xdr:rowOff>
    </xdr:from>
    <xdr:ext cx="534377" cy="259045"/>
    <xdr:sp macro="" textlink="">
      <xdr:nvSpPr>
        <xdr:cNvPr id="354" name="テキスト ボックス 353"/>
        <xdr:cNvSpPr txBox="1"/>
      </xdr:nvSpPr>
      <xdr:spPr>
        <a:xfrm>
          <a:off x="9372111" y="967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65556</xdr:rowOff>
    </xdr:from>
    <xdr:to>
      <xdr:col>12</xdr:col>
      <xdr:colOff>511175</xdr:colOff>
      <xdr:row>58</xdr:row>
      <xdr:rowOff>75002</xdr:rowOff>
    </xdr:to>
    <xdr:cxnSp macro="">
      <xdr:nvCxnSpPr>
        <xdr:cNvPr id="355" name="直線コネクタ 354"/>
        <xdr:cNvCxnSpPr/>
      </xdr:nvCxnSpPr>
      <xdr:spPr>
        <a:xfrm flipV="1">
          <a:off x="7861300" y="10009656"/>
          <a:ext cx="88900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50816</xdr:rowOff>
    </xdr:from>
    <xdr:to>
      <xdr:col>12</xdr:col>
      <xdr:colOff>561975</xdr:colOff>
      <xdr:row>58</xdr:row>
      <xdr:rowOff>152416</xdr:rowOff>
    </xdr:to>
    <xdr:sp macro="" textlink="">
      <xdr:nvSpPr>
        <xdr:cNvPr id="356" name="フローチャート : 判断 355"/>
        <xdr:cNvSpPr/>
      </xdr:nvSpPr>
      <xdr:spPr>
        <a:xfrm>
          <a:off x="8699500" y="999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143543</xdr:rowOff>
    </xdr:from>
    <xdr:ext cx="469744" cy="259045"/>
    <xdr:sp macro="" textlink="">
      <xdr:nvSpPr>
        <xdr:cNvPr id="357" name="テキスト ボックス 356"/>
        <xdr:cNvSpPr txBox="1"/>
      </xdr:nvSpPr>
      <xdr:spPr>
        <a:xfrm>
          <a:off x="8515427" y="1008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75002</xdr:rowOff>
    </xdr:from>
    <xdr:to>
      <xdr:col>11</xdr:col>
      <xdr:colOff>307975</xdr:colOff>
      <xdr:row>58</xdr:row>
      <xdr:rowOff>77767</xdr:rowOff>
    </xdr:to>
    <xdr:cxnSp macro="">
      <xdr:nvCxnSpPr>
        <xdr:cNvPr id="358" name="直線コネクタ 357"/>
        <xdr:cNvCxnSpPr/>
      </xdr:nvCxnSpPr>
      <xdr:spPr>
        <a:xfrm flipV="1">
          <a:off x="6972300" y="10019102"/>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55067</xdr:rowOff>
    </xdr:from>
    <xdr:to>
      <xdr:col>11</xdr:col>
      <xdr:colOff>358775</xdr:colOff>
      <xdr:row>58</xdr:row>
      <xdr:rowOff>156667</xdr:rowOff>
    </xdr:to>
    <xdr:sp macro="" textlink="">
      <xdr:nvSpPr>
        <xdr:cNvPr id="359" name="フローチャート : 判断 358"/>
        <xdr:cNvSpPr/>
      </xdr:nvSpPr>
      <xdr:spPr>
        <a:xfrm>
          <a:off x="7810500" y="999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147794</xdr:rowOff>
    </xdr:from>
    <xdr:ext cx="469744" cy="259045"/>
    <xdr:sp macro="" textlink="">
      <xdr:nvSpPr>
        <xdr:cNvPr id="360" name="テキスト ボックス 359"/>
        <xdr:cNvSpPr txBox="1"/>
      </xdr:nvSpPr>
      <xdr:spPr>
        <a:xfrm>
          <a:off x="7626427"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57120</xdr:rowOff>
    </xdr:from>
    <xdr:to>
      <xdr:col>10</xdr:col>
      <xdr:colOff>155575</xdr:colOff>
      <xdr:row>58</xdr:row>
      <xdr:rowOff>158720</xdr:rowOff>
    </xdr:to>
    <xdr:sp macro="" textlink="">
      <xdr:nvSpPr>
        <xdr:cNvPr id="361" name="フローチャート : 判断 360"/>
        <xdr:cNvSpPr/>
      </xdr:nvSpPr>
      <xdr:spPr>
        <a:xfrm>
          <a:off x="6921500" y="1000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149847</xdr:rowOff>
    </xdr:from>
    <xdr:ext cx="469744" cy="259045"/>
    <xdr:sp macro="" textlink="">
      <xdr:nvSpPr>
        <xdr:cNvPr id="362" name="テキスト ボックス 361"/>
        <xdr:cNvSpPr txBox="1"/>
      </xdr:nvSpPr>
      <xdr:spPr>
        <a:xfrm>
          <a:off x="6737427" y="1009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11601</xdr:rowOff>
    </xdr:from>
    <xdr:to>
      <xdr:col>15</xdr:col>
      <xdr:colOff>231775</xdr:colOff>
      <xdr:row>58</xdr:row>
      <xdr:rowOff>113201</xdr:rowOff>
    </xdr:to>
    <xdr:sp macro="" textlink="">
      <xdr:nvSpPr>
        <xdr:cNvPr id="368" name="円/楕円 367"/>
        <xdr:cNvSpPr/>
      </xdr:nvSpPr>
      <xdr:spPr>
        <a:xfrm>
          <a:off x="10426700" y="99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142428</xdr:rowOff>
    </xdr:from>
    <xdr:ext cx="534377" cy="259045"/>
    <xdr:sp macro="" textlink="">
      <xdr:nvSpPr>
        <xdr:cNvPr id="369" name="農林水産業費該当値テキスト"/>
        <xdr:cNvSpPr txBox="1"/>
      </xdr:nvSpPr>
      <xdr:spPr>
        <a:xfrm>
          <a:off x="10528300" y="974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10947</xdr:rowOff>
    </xdr:from>
    <xdr:to>
      <xdr:col>14</xdr:col>
      <xdr:colOff>79375</xdr:colOff>
      <xdr:row>58</xdr:row>
      <xdr:rowOff>112547</xdr:rowOff>
    </xdr:to>
    <xdr:sp macro="" textlink="">
      <xdr:nvSpPr>
        <xdr:cNvPr id="370" name="円/楕円 369"/>
        <xdr:cNvSpPr/>
      </xdr:nvSpPr>
      <xdr:spPr>
        <a:xfrm>
          <a:off x="95885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103674</xdr:rowOff>
    </xdr:from>
    <xdr:ext cx="534377" cy="259045"/>
    <xdr:sp macro="" textlink="">
      <xdr:nvSpPr>
        <xdr:cNvPr id="371" name="テキスト ボックス 370"/>
        <xdr:cNvSpPr txBox="1"/>
      </xdr:nvSpPr>
      <xdr:spPr>
        <a:xfrm>
          <a:off x="9372111" y="100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14756</xdr:rowOff>
    </xdr:from>
    <xdr:to>
      <xdr:col>12</xdr:col>
      <xdr:colOff>561975</xdr:colOff>
      <xdr:row>58</xdr:row>
      <xdr:rowOff>116356</xdr:rowOff>
    </xdr:to>
    <xdr:sp macro="" textlink="">
      <xdr:nvSpPr>
        <xdr:cNvPr id="372" name="円/楕円 371"/>
        <xdr:cNvSpPr/>
      </xdr:nvSpPr>
      <xdr:spPr>
        <a:xfrm>
          <a:off x="8699500" y="99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132883</xdr:rowOff>
    </xdr:from>
    <xdr:ext cx="534377" cy="259045"/>
    <xdr:sp macro="" textlink="">
      <xdr:nvSpPr>
        <xdr:cNvPr id="373" name="テキスト ボックス 372"/>
        <xdr:cNvSpPr txBox="1"/>
      </xdr:nvSpPr>
      <xdr:spPr>
        <a:xfrm>
          <a:off x="8483111" y="973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24202</xdr:rowOff>
    </xdr:from>
    <xdr:to>
      <xdr:col>11</xdr:col>
      <xdr:colOff>358775</xdr:colOff>
      <xdr:row>58</xdr:row>
      <xdr:rowOff>125802</xdr:rowOff>
    </xdr:to>
    <xdr:sp macro="" textlink="">
      <xdr:nvSpPr>
        <xdr:cNvPr id="374" name="円/楕円 373"/>
        <xdr:cNvSpPr/>
      </xdr:nvSpPr>
      <xdr:spPr>
        <a:xfrm>
          <a:off x="7810500" y="996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142329</xdr:rowOff>
    </xdr:from>
    <xdr:ext cx="534377" cy="259045"/>
    <xdr:sp macro="" textlink="">
      <xdr:nvSpPr>
        <xdr:cNvPr id="375" name="テキスト ボックス 374"/>
        <xdr:cNvSpPr txBox="1"/>
      </xdr:nvSpPr>
      <xdr:spPr>
        <a:xfrm>
          <a:off x="7594111" y="97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26967</xdr:rowOff>
    </xdr:from>
    <xdr:to>
      <xdr:col>10</xdr:col>
      <xdr:colOff>155575</xdr:colOff>
      <xdr:row>58</xdr:row>
      <xdr:rowOff>128567</xdr:rowOff>
    </xdr:to>
    <xdr:sp macro="" textlink="">
      <xdr:nvSpPr>
        <xdr:cNvPr id="376" name="円/楕円 375"/>
        <xdr:cNvSpPr/>
      </xdr:nvSpPr>
      <xdr:spPr>
        <a:xfrm>
          <a:off x="6921500" y="99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145094</xdr:rowOff>
    </xdr:from>
    <xdr:ext cx="534377" cy="259045"/>
    <xdr:sp macro="" textlink="">
      <xdr:nvSpPr>
        <xdr:cNvPr id="377" name="テキスト ボックス 376"/>
        <xdr:cNvSpPr txBox="1"/>
      </xdr:nvSpPr>
      <xdr:spPr>
        <a:xfrm>
          <a:off x="6705111" y="97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79761</xdr:rowOff>
    </xdr:from>
    <xdr:to>
      <xdr:col>15</xdr:col>
      <xdr:colOff>180975</xdr:colOff>
      <xdr:row>75</xdr:row>
      <xdr:rowOff>150947</xdr:rowOff>
    </xdr:to>
    <xdr:cxnSp macro="">
      <xdr:nvCxnSpPr>
        <xdr:cNvPr id="404" name="直線コネクタ 403"/>
        <xdr:cNvCxnSpPr/>
      </xdr:nvCxnSpPr>
      <xdr:spPr>
        <a:xfrm flipV="1">
          <a:off x="9639300" y="12938511"/>
          <a:ext cx="8382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150947</xdr:rowOff>
    </xdr:from>
    <xdr:to>
      <xdr:col>14</xdr:col>
      <xdr:colOff>28575</xdr:colOff>
      <xdr:row>76</xdr:row>
      <xdr:rowOff>79808</xdr:rowOff>
    </xdr:to>
    <xdr:cxnSp macro="">
      <xdr:nvCxnSpPr>
        <xdr:cNvPr id="407" name="直線コネクタ 406"/>
        <xdr:cNvCxnSpPr/>
      </xdr:nvCxnSpPr>
      <xdr:spPr>
        <a:xfrm flipV="1">
          <a:off x="8750300" y="13009697"/>
          <a:ext cx="889000" cy="10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117086</xdr:rowOff>
    </xdr:from>
    <xdr:to>
      <xdr:col>14</xdr:col>
      <xdr:colOff>79375</xdr:colOff>
      <xdr:row>77</xdr:row>
      <xdr:rowOff>47236</xdr:rowOff>
    </xdr:to>
    <xdr:sp macro="" textlink="">
      <xdr:nvSpPr>
        <xdr:cNvPr id="408" name="フローチャート : 判断 407"/>
        <xdr:cNvSpPr/>
      </xdr:nvSpPr>
      <xdr:spPr>
        <a:xfrm>
          <a:off x="9588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38363</xdr:rowOff>
    </xdr:from>
    <xdr:ext cx="534377" cy="259045"/>
    <xdr:sp macro="" textlink="">
      <xdr:nvSpPr>
        <xdr:cNvPr id="409" name="テキスト ボックス 408"/>
        <xdr:cNvSpPr txBox="1"/>
      </xdr:nvSpPr>
      <xdr:spPr>
        <a:xfrm>
          <a:off x="9372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79808</xdr:rowOff>
    </xdr:from>
    <xdr:to>
      <xdr:col>12</xdr:col>
      <xdr:colOff>511175</xdr:colOff>
      <xdr:row>76</xdr:row>
      <xdr:rowOff>82595</xdr:rowOff>
    </xdr:to>
    <xdr:cxnSp macro="">
      <xdr:nvCxnSpPr>
        <xdr:cNvPr id="410" name="直線コネクタ 409"/>
        <xdr:cNvCxnSpPr/>
      </xdr:nvCxnSpPr>
      <xdr:spPr>
        <a:xfrm flipV="1">
          <a:off x="7861300" y="13110008"/>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11" name="フローチャート : 判断 410"/>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163293</xdr:rowOff>
    </xdr:from>
    <xdr:ext cx="469744" cy="259045"/>
    <xdr:sp macro="" textlink="">
      <xdr:nvSpPr>
        <xdr:cNvPr id="412" name="テキスト ボックス 411"/>
        <xdr:cNvSpPr txBox="1"/>
      </xdr:nvSpPr>
      <xdr:spPr>
        <a:xfrm>
          <a:off x="8515427"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82595</xdr:rowOff>
    </xdr:from>
    <xdr:to>
      <xdr:col>11</xdr:col>
      <xdr:colOff>307975</xdr:colOff>
      <xdr:row>76</xdr:row>
      <xdr:rowOff>118898</xdr:rowOff>
    </xdr:to>
    <xdr:cxnSp macro="">
      <xdr:nvCxnSpPr>
        <xdr:cNvPr id="413" name="直線コネクタ 412"/>
        <xdr:cNvCxnSpPr/>
      </xdr:nvCxnSpPr>
      <xdr:spPr>
        <a:xfrm flipV="1">
          <a:off x="6972300" y="13112795"/>
          <a:ext cx="889000" cy="3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4" name="フローチャート : 判断 413"/>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156367</xdr:rowOff>
    </xdr:from>
    <xdr:ext cx="469744" cy="259045"/>
    <xdr:sp macro="" textlink="">
      <xdr:nvSpPr>
        <xdr:cNvPr id="415" name="テキスト ボックス 414"/>
        <xdr:cNvSpPr txBox="1"/>
      </xdr:nvSpPr>
      <xdr:spPr>
        <a:xfrm>
          <a:off x="7626427"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6" name="フローチャート : 判断 415"/>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162859</xdr:rowOff>
    </xdr:from>
    <xdr:ext cx="469744" cy="259045"/>
    <xdr:sp macro="" textlink="">
      <xdr:nvSpPr>
        <xdr:cNvPr id="417" name="テキスト ボックス 416"/>
        <xdr:cNvSpPr txBox="1"/>
      </xdr:nvSpPr>
      <xdr:spPr>
        <a:xfrm>
          <a:off x="6737427" y="133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28961</xdr:rowOff>
    </xdr:from>
    <xdr:to>
      <xdr:col>15</xdr:col>
      <xdr:colOff>231775</xdr:colOff>
      <xdr:row>75</xdr:row>
      <xdr:rowOff>130561</xdr:rowOff>
    </xdr:to>
    <xdr:sp macro="" textlink="">
      <xdr:nvSpPr>
        <xdr:cNvPr id="423" name="円/楕円 422"/>
        <xdr:cNvSpPr/>
      </xdr:nvSpPr>
      <xdr:spPr>
        <a:xfrm>
          <a:off x="10426700" y="128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51838</xdr:rowOff>
    </xdr:from>
    <xdr:ext cx="534377" cy="259045"/>
    <xdr:sp macro="" textlink="">
      <xdr:nvSpPr>
        <xdr:cNvPr id="424" name="商工費該当値テキスト"/>
        <xdr:cNvSpPr txBox="1"/>
      </xdr:nvSpPr>
      <xdr:spPr>
        <a:xfrm>
          <a:off x="10528300" y="1273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25,122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100147</xdr:rowOff>
    </xdr:from>
    <xdr:to>
      <xdr:col>14</xdr:col>
      <xdr:colOff>79375</xdr:colOff>
      <xdr:row>76</xdr:row>
      <xdr:rowOff>30297</xdr:rowOff>
    </xdr:to>
    <xdr:sp macro="" textlink="">
      <xdr:nvSpPr>
        <xdr:cNvPr id="425" name="円/楕円 424"/>
        <xdr:cNvSpPr/>
      </xdr:nvSpPr>
      <xdr:spPr>
        <a:xfrm>
          <a:off x="9588500" y="1295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46824</xdr:rowOff>
    </xdr:from>
    <xdr:ext cx="534377" cy="259045"/>
    <xdr:sp macro="" textlink="">
      <xdr:nvSpPr>
        <xdr:cNvPr id="426" name="テキスト ボックス 425"/>
        <xdr:cNvSpPr txBox="1"/>
      </xdr:nvSpPr>
      <xdr:spPr>
        <a:xfrm>
          <a:off x="9372111" y="1273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29008</xdr:rowOff>
    </xdr:from>
    <xdr:to>
      <xdr:col>12</xdr:col>
      <xdr:colOff>561975</xdr:colOff>
      <xdr:row>76</xdr:row>
      <xdr:rowOff>130608</xdr:rowOff>
    </xdr:to>
    <xdr:sp macro="" textlink="">
      <xdr:nvSpPr>
        <xdr:cNvPr id="427" name="円/楕円 426"/>
        <xdr:cNvSpPr/>
      </xdr:nvSpPr>
      <xdr:spPr>
        <a:xfrm>
          <a:off x="8699500" y="130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147134</xdr:rowOff>
    </xdr:from>
    <xdr:ext cx="534377" cy="259045"/>
    <xdr:sp macro="" textlink="">
      <xdr:nvSpPr>
        <xdr:cNvPr id="428" name="テキスト ボックス 427"/>
        <xdr:cNvSpPr txBox="1"/>
      </xdr:nvSpPr>
      <xdr:spPr>
        <a:xfrm>
          <a:off x="8483111" y="1283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31795</xdr:rowOff>
    </xdr:from>
    <xdr:to>
      <xdr:col>11</xdr:col>
      <xdr:colOff>358775</xdr:colOff>
      <xdr:row>76</xdr:row>
      <xdr:rowOff>133395</xdr:rowOff>
    </xdr:to>
    <xdr:sp macro="" textlink="">
      <xdr:nvSpPr>
        <xdr:cNvPr id="429" name="円/楕円 428"/>
        <xdr:cNvSpPr/>
      </xdr:nvSpPr>
      <xdr:spPr>
        <a:xfrm>
          <a:off x="7810500" y="130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149923</xdr:rowOff>
    </xdr:from>
    <xdr:ext cx="534377" cy="259045"/>
    <xdr:sp macro="" textlink="">
      <xdr:nvSpPr>
        <xdr:cNvPr id="430" name="テキスト ボックス 429"/>
        <xdr:cNvSpPr txBox="1"/>
      </xdr:nvSpPr>
      <xdr:spPr>
        <a:xfrm>
          <a:off x="7594111" y="1283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68098</xdr:rowOff>
    </xdr:from>
    <xdr:to>
      <xdr:col>10</xdr:col>
      <xdr:colOff>155575</xdr:colOff>
      <xdr:row>76</xdr:row>
      <xdr:rowOff>169698</xdr:rowOff>
    </xdr:to>
    <xdr:sp macro="" textlink="">
      <xdr:nvSpPr>
        <xdr:cNvPr id="431" name="円/楕円 430"/>
        <xdr:cNvSpPr/>
      </xdr:nvSpPr>
      <xdr:spPr>
        <a:xfrm>
          <a:off x="6921500" y="130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14774</xdr:rowOff>
    </xdr:from>
    <xdr:ext cx="534377" cy="259045"/>
    <xdr:sp macro="" textlink="">
      <xdr:nvSpPr>
        <xdr:cNvPr id="432" name="テキスト ボックス 431"/>
        <xdr:cNvSpPr txBox="1"/>
      </xdr:nvSpPr>
      <xdr:spPr>
        <a:xfrm>
          <a:off x="6705111" y="128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150871</xdr:rowOff>
    </xdr:from>
    <xdr:to>
      <xdr:col>15</xdr:col>
      <xdr:colOff>180975</xdr:colOff>
      <xdr:row>98</xdr:row>
      <xdr:rowOff>158153</xdr:rowOff>
    </xdr:to>
    <xdr:cxnSp macro="">
      <xdr:nvCxnSpPr>
        <xdr:cNvPr id="461" name="直線コネクタ 460"/>
        <xdr:cNvCxnSpPr/>
      </xdr:nvCxnSpPr>
      <xdr:spPr>
        <a:xfrm flipV="1">
          <a:off x="9639300" y="16952971"/>
          <a:ext cx="8382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149868</xdr:rowOff>
    </xdr:from>
    <xdr:to>
      <xdr:col>14</xdr:col>
      <xdr:colOff>28575</xdr:colOff>
      <xdr:row>98</xdr:row>
      <xdr:rowOff>158153</xdr:rowOff>
    </xdr:to>
    <xdr:cxnSp macro="">
      <xdr:nvCxnSpPr>
        <xdr:cNvPr id="464" name="直線コネクタ 463"/>
        <xdr:cNvCxnSpPr/>
      </xdr:nvCxnSpPr>
      <xdr:spPr>
        <a:xfrm>
          <a:off x="8750300" y="16951968"/>
          <a:ext cx="8890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86726</xdr:rowOff>
    </xdr:from>
    <xdr:to>
      <xdr:col>14</xdr:col>
      <xdr:colOff>79375</xdr:colOff>
      <xdr:row>99</xdr:row>
      <xdr:rowOff>16876</xdr:rowOff>
    </xdr:to>
    <xdr:sp macro="" textlink="">
      <xdr:nvSpPr>
        <xdr:cNvPr id="465" name="フローチャート : 判断 464"/>
        <xdr:cNvSpPr/>
      </xdr:nvSpPr>
      <xdr:spPr>
        <a:xfrm>
          <a:off x="9588500" y="168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33403</xdr:rowOff>
    </xdr:from>
    <xdr:ext cx="534377" cy="259045"/>
    <xdr:sp macro="" textlink="">
      <xdr:nvSpPr>
        <xdr:cNvPr id="466" name="テキスト ボックス 465"/>
        <xdr:cNvSpPr txBox="1"/>
      </xdr:nvSpPr>
      <xdr:spPr>
        <a:xfrm>
          <a:off x="9372111" y="1666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149868</xdr:rowOff>
    </xdr:from>
    <xdr:to>
      <xdr:col>12</xdr:col>
      <xdr:colOff>511175</xdr:colOff>
      <xdr:row>98</xdr:row>
      <xdr:rowOff>155894</xdr:rowOff>
    </xdr:to>
    <xdr:cxnSp macro="">
      <xdr:nvCxnSpPr>
        <xdr:cNvPr id="467" name="直線コネクタ 466"/>
        <xdr:cNvCxnSpPr/>
      </xdr:nvCxnSpPr>
      <xdr:spPr>
        <a:xfrm flipV="1">
          <a:off x="7861300" y="16951968"/>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113306</xdr:rowOff>
    </xdr:from>
    <xdr:to>
      <xdr:col>12</xdr:col>
      <xdr:colOff>561975</xdr:colOff>
      <xdr:row>99</xdr:row>
      <xdr:rowOff>43456</xdr:rowOff>
    </xdr:to>
    <xdr:sp macro="" textlink="">
      <xdr:nvSpPr>
        <xdr:cNvPr id="468" name="フローチャート : 判断 467"/>
        <xdr:cNvSpPr/>
      </xdr:nvSpPr>
      <xdr:spPr>
        <a:xfrm>
          <a:off x="8699500" y="169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34583</xdr:rowOff>
    </xdr:from>
    <xdr:ext cx="534377" cy="259045"/>
    <xdr:sp macro="" textlink="">
      <xdr:nvSpPr>
        <xdr:cNvPr id="469" name="テキスト ボックス 468"/>
        <xdr:cNvSpPr txBox="1"/>
      </xdr:nvSpPr>
      <xdr:spPr>
        <a:xfrm>
          <a:off x="8483111" y="170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155894</xdr:rowOff>
    </xdr:from>
    <xdr:to>
      <xdr:col>11</xdr:col>
      <xdr:colOff>307975</xdr:colOff>
      <xdr:row>98</xdr:row>
      <xdr:rowOff>156141</xdr:rowOff>
    </xdr:to>
    <xdr:cxnSp macro="">
      <xdr:nvCxnSpPr>
        <xdr:cNvPr id="470" name="直線コネクタ 469"/>
        <xdr:cNvCxnSpPr/>
      </xdr:nvCxnSpPr>
      <xdr:spPr>
        <a:xfrm flipV="1">
          <a:off x="6972300" y="16957994"/>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110553</xdr:rowOff>
    </xdr:from>
    <xdr:to>
      <xdr:col>11</xdr:col>
      <xdr:colOff>358775</xdr:colOff>
      <xdr:row>99</xdr:row>
      <xdr:rowOff>40703</xdr:rowOff>
    </xdr:to>
    <xdr:sp macro="" textlink="">
      <xdr:nvSpPr>
        <xdr:cNvPr id="471" name="フローチャート : 判断 470"/>
        <xdr:cNvSpPr/>
      </xdr:nvSpPr>
      <xdr:spPr>
        <a:xfrm>
          <a:off x="7810500" y="1691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31830</xdr:rowOff>
    </xdr:from>
    <xdr:ext cx="534377" cy="259045"/>
    <xdr:sp macro="" textlink="">
      <xdr:nvSpPr>
        <xdr:cNvPr id="472" name="テキスト ボックス 471"/>
        <xdr:cNvSpPr txBox="1"/>
      </xdr:nvSpPr>
      <xdr:spPr>
        <a:xfrm>
          <a:off x="7594111" y="1700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114585</xdr:rowOff>
    </xdr:from>
    <xdr:to>
      <xdr:col>10</xdr:col>
      <xdr:colOff>155575</xdr:colOff>
      <xdr:row>99</xdr:row>
      <xdr:rowOff>44735</xdr:rowOff>
    </xdr:to>
    <xdr:sp macro="" textlink="">
      <xdr:nvSpPr>
        <xdr:cNvPr id="473" name="フローチャート : 判断 472"/>
        <xdr:cNvSpPr/>
      </xdr:nvSpPr>
      <xdr:spPr>
        <a:xfrm>
          <a:off x="6921500" y="169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35862</xdr:rowOff>
    </xdr:from>
    <xdr:ext cx="534377" cy="259045"/>
    <xdr:sp macro="" textlink="">
      <xdr:nvSpPr>
        <xdr:cNvPr id="474" name="テキスト ボックス 473"/>
        <xdr:cNvSpPr txBox="1"/>
      </xdr:nvSpPr>
      <xdr:spPr>
        <a:xfrm>
          <a:off x="6705111" y="1700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100071</xdr:rowOff>
    </xdr:from>
    <xdr:to>
      <xdr:col>15</xdr:col>
      <xdr:colOff>231775</xdr:colOff>
      <xdr:row>99</xdr:row>
      <xdr:rowOff>30221</xdr:rowOff>
    </xdr:to>
    <xdr:sp macro="" textlink="">
      <xdr:nvSpPr>
        <xdr:cNvPr id="480" name="円/楕円 479"/>
        <xdr:cNvSpPr/>
      </xdr:nvSpPr>
      <xdr:spPr>
        <a:xfrm>
          <a:off x="10426700" y="169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59448</xdr:rowOff>
    </xdr:from>
    <xdr:ext cx="534377" cy="259045"/>
    <xdr:sp macro="" textlink="">
      <xdr:nvSpPr>
        <xdr:cNvPr id="481" name="土木費該当値テキスト"/>
        <xdr:cNvSpPr txBox="1"/>
      </xdr:nvSpPr>
      <xdr:spPr>
        <a:xfrm>
          <a:off x="10528300" y="166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107353</xdr:rowOff>
    </xdr:from>
    <xdr:to>
      <xdr:col>14</xdr:col>
      <xdr:colOff>79375</xdr:colOff>
      <xdr:row>99</xdr:row>
      <xdr:rowOff>37503</xdr:rowOff>
    </xdr:to>
    <xdr:sp macro="" textlink="">
      <xdr:nvSpPr>
        <xdr:cNvPr id="482" name="円/楕円 481"/>
        <xdr:cNvSpPr/>
      </xdr:nvSpPr>
      <xdr:spPr>
        <a:xfrm>
          <a:off x="9588500" y="169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28630</xdr:rowOff>
    </xdr:from>
    <xdr:ext cx="534377" cy="259045"/>
    <xdr:sp macro="" textlink="">
      <xdr:nvSpPr>
        <xdr:cNvPr id="483" name="テキスト ボックス 482"/>
        <xdr:cNvSpPr txBox="1"/>
      </xdr:nvSpPr>
      <xdr:spPr>
        <a:xfrm>
          <a:off x="9372111" y="170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99068</xdr:rowOff>
    </xdr:from>
    <xdr:to>
      <xdr:col>12</xdr:col>
      <xdr:colOff>561975</xdr:colOff>
      <xdr:row>99</xdr:row>
      <xdr:rowOff>29218</xdr:rowOff>
    </xdr:to>
    <xdr:sp macro="" textlink="">
      <xdr:nvSpPr>
        <xdr:cNvPr id="484" name="円/楕円 483"/>
        <xdr:cNvSpPr/>
      </xdr:nvSpPr>
      <xdr:spPr>
        <a:xfrm>
          <a:off x="8699500" y="169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45745</xdr:rowOff>
    </xdr:from>
    <xdr:ext cx="534377" cy="259045"/>
    <xdr:sp macro="" textlink="">
      <xdr:nvSpPr>
        <xdr:cNvPr id="485" name="テキスト ボックス 484"/>
        <xdr:cNvSpPr txBox="1"/>
      </xdr:nvSpPr>
      <xdr:spPr>
        <a:xfrm>
          <a:off x="8483111" y="166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105094</xdr:rowOff>
    </xdr:from>
    <xdr:to>
      <xdr:col>11</xdr:col>
      <xdr:colOff>358775</xdr:colOff>
      <xdr:row>99</xdr:row>
      <xdr:rowOff>35244</xdr:rowOff>
    </xdr:to>
    <xdr:sp macro="" textlink="">
      <xdr:nvSpPr>
        <xdr:cNvPr id="486" name="円/楕円 485"/>
        <xdr:cNvSpPr/>
      </xdr:nvSpPr>
      <xdr:spPr>
        <a:xfrm>
          <a:off x="7810500" y="169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51771</xdr:rowOff>
    </xdr:from>
    <xdr:ext cx="534377" cy="259045"/>
    <xdr:sp macro="" textlink="">
      <xdr:nvSpPr>
        <xdr:cNvPr id="487" name="テキスト ボックス 486"/>
        <xdr:cNvSpPr txBox="1"/>
      </xdr:nvSpPr>
      <xdr:spPr>
        <a:xfrm>
          <a:off x="7594111" y="16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105341</xdr:rowOff>
    </xdr:from>
    <xdr:to>
      <xdr:col>10</xdr:col>
      <xdr:colOff>155575</xdr:colOff>
      <xdr:row>99</xdr:row>
      <xdr:rowOff>35491</xdr:rowOff>
    </xdr:to>
    <xdr:sp macro="" textlink="">
      <xdr:nvSpPr>
        <xdr:cNvPr id="488" name="円/楕円 487"/>
        <xdr:cNvSpPr/>
      </xdr:nvSpPr>
      <xdr:spPr>
        <a:xfrm>
          <a:off x="6921500" y="1690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52018</xdr:rowOff>
    </xdr:from>
    <xdr:ext cx="534377" cy="259045"/>
    <xdr:sp macro="" textlink="">
      <xdr:nvSpPr>
        <xdr:cNvPr id="489" name="テキスト ボックス 488"/>
        <xdr:cNvSpPr txBox="1"/>
      </xdr:nvSpPr>
      <xdr:spPr>
        <a:xfrm>
          <a:off x="6705111" y="166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92517</xdr:rowOff>
    </xdr:from>
    <xdr:to>
      <xdr:col>23</xdr:col>
      <xdr:colOff>517525</xdr:colOff>
      <xdr:row>34</xdr:row>
      <xdr:rowOff>107056</xdr:rowOff>
    </xdr:to>
    <xdr:cxnSp macro="">
      <xdr:nvCxnSpPr>
        <xdr:cNvPr id="517" name="直線コネクタ 516"/>
        <xdr:cNvCxnSpPr/>
      </xdr:nvCxnSpPr>
      <xdr:spPr>
        <a:xfrm>
          <a:off x="15481300" y="5921817"/>
          <a:ext cx="8382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92517</xdr:rowOff>
    </xdr:from>
    <xdr:to>
      <xdr:col>22</xdr:col>
      <xdr:colOff>365125</xdr:colOff>
      <xdr:row>35</xdr:row>
      <xdr:rowOff>155931</xdr:rowOff>
    </xdr:to>
    <xdr:cxnSp macro="">
      <xdr:nvCxnSpPr>
        <xdr:cNvPr id="520" name="直線コネクタ 519"/>
        <xdr:cNvCxnSpPr/>
      </xdr:nvCxnSpPr>
      <xdr:spPr>
        <a:xfrm flipV="1">
          <a:off x="14592300" y="5921817"/>
          <a:ext cx="889000" cy="23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1" name="フローチャート : 判断 520"/>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2" name="テキスト ボックス 521"/>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155931</xdr:rowOff>
    </xdr:from>
    <xdr:to>
      <xdr:col>21</xdr:col>
      <xdr:colOff>161925</xdr:colOff>
      <xdr:row>36</xdr:row>
      <xdr:rowOff>138557</xdr:rowOff>
    </xdr:to>
    <xdr:cxnSp macro="">
      <xdr:nvCxnSpPr>
        <xdr:cNvPr id="523" name="直線コネクタ 522"/>
        <xdr:cNvCxnSpPr/>
      </xdr:nvCxnSpPr>
      <xdr:spPr>
        <a:xfrm flipV="1">
          <a:off x="13703300" y="6156681"/>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45146</xdr:rowOff>
    </xdr:from>
    <xdr:to>
      <xdr:col>21</xdr:col>
      <xdr:colOff>212725</xdr:colOff>
      <xdr:row>37</xdr:row>
      <xdr:rowOff>146746</xdr:rowOff>
    </xdr:to>
    <xdr:sp macro="" textlink="">
      <xdr:nvSpPr>
        <xdr:cNvPr id="524" name="フローチャート : 判断 523"/>
        <xdr:cNvSpPr/>
      </xdr:nvSpPr>
      <xdr:spPr>
        <a:xfrm>
          <a:off x="14541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137873</xdr:rowOff>
    </xdr:from>
    <xdr:ext cx="534377" cy="259045"/>
    <xdr:sp macro="" textlink="">
      <xdr:nvSpPr>
        <xdr:cNvPr id="525" name="テキスト ボックス 524"/>
        <xdr:cNvSpPr txBox="1"/>
      </xdr:nvSpPr>
      <xdr:spPr>
        <a:xfrm>
          <a:off x="14325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138557</xdr:rowOff>
    </xdr:from>
    <xdr:to>
      <xdr:col>19</xdr:col>
      <xdr:colOff>644525</xdr:colOff>
      <xdr:row>37</xdr:row>
      <xdr:rowOff>45014</xdr:rowOff>
    </xdr:to>
    <xdr:cxnSp macro="">
      <xdr:nvCxnSpPr>
        <xdr:cNvPr id="526" name="直線コネクタ 525"/>
        <xdr:cNvCxnSpPr/>
      </xdr:nvCxnSpPr>
      <xdr:spPr>
        <a:xfrm flipV="1">
          <a:off x="12814300" y="6310757"/>
          <a:ext cx="889000" cy="7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72029</xdr:rowOff>
    </xdr:from>
    <xdr:to>
      <xdr:col>20</xdr:col>
      <xdr:colOff>9525</xdr:colOff>
      <xdr:row>38</xdr:row>
      <xdr:rowOff>2180</xdr:rowOff>
    </xdr:to>
    <xdr:sp macro="" textlink="">
      <xdr:nvSpPr>
        <xdr:cNvPr id="527" name="フローチャート : 判断 526"/>
        <xdr:cNvSpPr/>
      </xdr:nvSpPr>
      <xdr:spPr>
        <a:xfrm>
          <a:off x="13652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164756</xdr:rowOff>
    </xdr:from>
    <xdr:ext cx="534377" cy="259045"/>
    <xdr:sp macro="" textlink="">
      <xdr:nvSpPr>
        <xdr:cNvPr id="528" name="テキスト ボックス 527"/>
        <xdr:cNvSpPr txBox="1"/>
      </xdr:nvSpPr>
      <xdr:spPr>
        <a:xfrm>
          <a:off x="13436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102753</xdr:rowOff>
    </xdr:from>
    <xdr:to>
      <xdr:col>18</xdr:col>
      <xdr:colOff>492125</xdr:colOff>
      <xdr:row>38</xdr:row>
      <xdr:rowOff>32903</xdr:rowOff>
    </xdr:to>
    <xdr:sp macro="" textlink="">
      <xdr:nvSpPr>
        <xdr:cNvPr id="529" name="フローチャート : 判断 528"/>
        <xdr:cNvSpPr/>
      </xdr:nvSpPr>
      <xdr:spPr>
        <a:xfrm>
          <a:off x="12763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24030</xdr:rowOff>
    </xdr:from>
    <xdr:ext cx="534377" cy="259045"/>
    <xdr:sp macro="" textlink="">
      <xdr:nvSpPr>
        <xdr:cNvPr id="530" name="テキスト ボックス 529"/>
        <xdr:cNvSpPr txBox="1"/>
      </xdr:nvSpPr>
      <xdr:spPr>
        <a:xfrm>
          <a:off x="12547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56256</xdr:rowOff>
    </xdr:from>
    <xdr:to>
      <xdr:col>23</xdr:col>
      <xdr:colOff>568325</xdr:colOff>
      <xdr:row>34</xdr:row>
      <xdr:rowOff>157856</xdr:rowOff>
    </xdr:to>
    <xdr:sp macro="" textlink="">
      <xdr:nvSpPr>
        <xdr:cNvPr id="536" name="円/楕円 535"/>
        <xdr:cNvSpPr/>
      </xdr:nvSpPr>
      <xdr:spPr>
        <a:xfrm>
          <a:off x="16268700" y="58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79133</xdr:rowOff>
    </xdr:from>
    <xdr:ext cx="534377" cy="259045"/>
    <xdr:sp macro="" textlink="">
      <xdr:nvSpPr>
        <xdr:cNvPr id="537" name="消防費該当値テキスト"/>
        <xdr:cNvSpPr txBox="1"/>
      </xdr:nvSpPr>
      <xdr:spPr>
        <a:xfrm>
          <a:off x="16370300" y="573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41717</xdr:rowOff>
    </xdr:from>
    <xdr:to>
      <xdr:col>22</xdr:col>
      <xdr:colOff>415925</xdr:colOff>
      <xdr:row>34</xdr:row>
      <xdr:rowOff>143317</xdr:rowOff>
    </xdr:to>
    <xdr:sp macro="" textlink="">
      <xdr:nvSpPr>
        <xdr:cNvPr id="538" name="円/楕円 537"/>
        <xdr:cNvSpPr/>
      </xdr:nvSpPr>
      <xdr:spPr>
        <a:xfrm>
          <a:off x="15430500" y="58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159844</xdr:rowOff>
    </xdr:from>
    <xdr:ext cx="534377" cy="259045"/>
    <xdr:sp macro="" textlink="">
      <xdr:nvSpPr>
        <xdr:cNvPr id="539" name="テキスト ボックス 538"/>
        <xdr:cNvSpPr txBox="1"/>
      </xdr:nvSpPr>
      <xdr:spPr>
        <a:xfrm>
          <a:off x="15214111" y="56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105131</xdr:rowOff>
    </xdr:from>
    <xdr:to>
      <xdr:col>21</xdr:col>
      <xdr:colOff>212725</xdr:colOff>
      <xdr:row>36</xdr:row>
      <xdr:rowOff>35281</xdr:rowOff>
    </xdr:to>
    <xdr:sp macro="" textlink="">
      <xdr:nvSpPr>
        <xdr:cNvPr id="540" name="円/楕円 539"/>
        <xdr:cNvSpPr/>
      </xdr:nvSpPr>
      <xdr:spPr>
        <a:xfrm>
          <a:off x="14541500" y="61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51808</xdr:rowOff>
    </xdr:from>
    <xdr:ext cx="534377" cy="259045"/>
    <xdr:sp macro="" textlink="">
      <xdr:nvSpPr>
        <xdr:cNvPr id="541" name="テキスト ボックス 540"/>
        <xdr:cNvSpPr txBox="1"/>
      </xdr:nvSpPr>
      <xdr:spPr>
        <a:xfrm>
          <a:off x="14325111" y="58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87757</xdr:rowOff>
    </xdr:from>
    <xdr:to>
      <xdr:col>20</xdr:col>
      <xdr:colOff>9525</xdr:colOff>
      <xdr:row>37</xdr:row>
      <xdr:rowOff>17907</xdr:rowOff>
    </xdr:to>
    <xdr:sp macro="" textlink="">
      <xdr:nvSpPr>
        <xdr:cNvPr id="542" name="円/楕円 541"/>
        <xdr:cNvSpPr/>
      </xdr:nvSpPr>
      <xdr:spPr>
        <a:xfrm>
          <a:off x="13652500" y="62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34434</xdr:rowOff>
    </xdr:from>
    <xdr:ext cx="534377" cy="259045"/>
    <xdr:sp macro="" textlink="">
      <xdr:nvSpPr>
        <xdr:cNvPr id="543" name="テキスト ボックス 542"/>
        <xdr:cNvSpPr txBox="1"/>
      </xdr:nvSpPr>
      <xdr:spPr>
        <a:xfrm>
          <a:off x="13436111" y="603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165664</xdr:rowOff>
    </xdr:from>
    <xdr:to>
      <xdr:col>18</xdr:col>
      <xdr:colOff>492125</xdr:colOff>
      <xdr:row>37</xdr:row>
      <xdr:rowOff>95814</xdr:rowOff>
    </xdr:to>
    <xdr:sp macro="" textlink="">
      <xdr:nvSpPr>
        <xdr:cNvPr id="544" name="円/楕円 543"/>
        <xdr:cNvSpPr/>
      </xdr:nvSpPr>
      <xdr:spPr>
        <a:xfrm>
          <a:off x="12763500" y="63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112341</xdr:rowOff>
    </xdr:from>
    <xdr:ext cx="534377" cy="259045"/>
    <xdr:sp macro="" textlink="">
      <xdr:nvSpPr>
        <xdr:cNvPr id="545" name="テキスト ボックス 544"/>
        <xdr:cNvSpPr txBox="1"/>
      </xdr:nvSpPr>
      <xdr:spPr>
        <a:xfrm>
          <a:off x="12547111" y="61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128864</xdr:rowOff>
    </xdr:from>
    <xdr:to>
      <xdr:col>23</xdr:col>
      <xdr:colOff>517525</xdr:colOff>
      <xdr:row>57</xdr:row>
      <xdr:rowOff>6594</xdr:rowOff>
    </xdr:to>
    <xdr:cxnSp macro="">
      <xdr:nvCxnSpPr>
        <xdr:cNvPr id="573" name="直線コネクタ 572"/>
        <xdr:cNvCxnSpPr/>
      </xdr:nvCxnSpPr>
      <xdr:spPr>
        <a:xfrm>
          <a:off x="15481300" y="9730064"/>
          <a:ext cx="838200" cy="4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128864</xdr:rowOff>
    </xdr:from>
    <xdr:to>
      <xdr:col>22</xdr:col>
      <xdr:colOff>365125</xdr:colOff>
      <xdr:row>57</xdr:row>
      <xdr:rowOff>69307</xdr:rowOff>
    </xdr:to>
    <xdr:cxnSp macro="">
      <xdr:nvCxnSpPr>
        <xdr:cNvPr id="576" name="直線コネクタ 575"/>
        <xdr:cNvCxnSpPr/>
      </xdr:nvCxnSpPr>
      <xdr:spPr>
        <a:xfrm flipV="1">
          <a:off x="14592300" y="9730064"/>
          <a:ext cx="889000" cy="11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112187</xdr:rowOff>
    </xdr:from>
    <xdr:to>
      <xdr:col>22</xdr:col>
      <xdr:colOff>415925</xdr:colOff>
      <xdr:row>57</xdr:row>
      <xdr:rowOff>42337</xdr:rowOff>
    </xdr:to>
    <xdr:sp macro="" textlink="">
      <xdr:nvSpPr>
        <xdr:cNvPr id="577" name="フローチャート : 判断 576"/>
        <xdr:cNvSpPr/>
      </xdr:nvSpPr>
      <xdr:spPr>
        <a:xfrm>
          <a:off x="15430500" y="9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33464</xdr:rowOff>
    </xdr:from>
    <xdr:ext cx="534377" cy="259045"/>
    <xdr:sp macro="" textlink="">
      <xdr:nvSpPr>
        <xdr:cNvPr id="578" name="テキスト ボックス 577"/>
        <xdr:cNvSpPr txBox="1"/>
      </xdr:nvSpPr>
      <xdr:spPr>
        <a:xfrm>
          <a:off x="15214111" y="98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140142</xdr:rowOff>
    </xdr:from>
    <xdr:to>
      <xdr:col>21</xdr:col>
      <xdr:colOff>161925</xdr:colOff>
      <xdr:row>57</xdr:row>
      <xdr:rowOff>69307</xdr:rowOff>
    </xdr:to>
    <xdr:cxnSp macro="">
      <xdr:nvCxnSpPr>
        <xdr:cNvPr id="579" name="直線コネクタ 578"/>
        <xdr:cNvCxnSpPr/>
      </xdr:nvCxnSpPr>
      <xdr:spPr>
        <a:xfrm>
          <a:off x="13703300" y="9741342"/>
          <a:ext cx="889000" cy="10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25410</xdr:rowOff>
    </xdr:from>
    <xdr:to>
      <xdr:col>21</xdr:col>
      <xdr:colOff>212725</xdr:colOff>
      <xdr:row>57</xdr:row>
      <xdr:rowOff>127010</xdr:rowOff>
    </xdr:to>
    <xdr:sp macro="" textlink="">
      <xdr:nvSpPr>
        <xdr:cNvPr id="580" name="フローチャート : 判断 579"/>
        <xdr:cNvSpPr/>
      </xdr:nvSpPr>
      <xdr:spPr>
        <a:xfrm>
          <a:off x="14541500" y="979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118137</xdr:rowOff>
    </xdr:from>
    <xdr:ext cx="534377" cy="259045"/>
    <xdr:sp macro="" textlink="">
      <xdr:nvSpPr>
        <xdr:cNvPr id="581" name="テキスト ボックス 580"/>
        <xdr:cNvSpPr txBox="1"/>
      </xdr:nvSpPr>
      <xdr:spPr>
        <a:xfrm>
          <a:off x="14325111" y="989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127356</xdr:rowOff>
    </xdr:from>
    <xdr:to>
      <xdr:col>19</xdr:col>
      <xdr:colOff>644525</xdr:colOff>
      <xdr:row>56</xdr:row>
      <xdr:rowOff>140142</xdr:rowOff>
    </xdr:to>
    <xdr:cxnSp macro="">
      <xdr:nvCxnSpPr>
        <xdr:cNvPr id="582" name="直線コネクタ 581"/>
        <xdr:cNvCxnSpPr/>
      </xdr:nvCxnSpPr>
      <xdr:spPr>
        <a:xfrm>
          <a:off x="12814300" y="9385656"/>
          <a:ext cx="889000" cy="35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56683</xdr:rowOff>
    </xdr:from>
    <xdr:to>
      <xdr:col>20</xdr:col>
      <xdr:colOff>9525</xdr:colOff>
      <xdr:row>57</xdr:row>
      <xdr:rowOff>158283</xdr:rowOff>
    </xdr:to>
    <xdr:sp macro="" textlink="">
      <xdr:nvSpPr>
        <xdr:cNvPr id="583" name="フローチャート : 判断 582"/>
        <xdr:cNvSpPr/>
      </xdr:nvSpPr>
      <xdr:spPr>
        <a:xfrm>
          <a:off x="13652500" y="982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149410</xdr:rowOff>
    </xdr:from>
    <xdr:ext cx="534377" cy="259045"/>
    <xdr:sp macro="" textlink="">
      <xdr:nvSpPr>
        <xdr:cNvPr id="584" name="テキスト ボックス 583"/>
        <xdr:cNvSpPr txBox="1"/>
      </xdr:nvSpPr>
      <xdr:spPr>
        <a:xfrm>
          <a:off x="13436111" y="992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102967</xdr:rowOff>
    </xdr:from>
    <xdr:to>
      <xdr:col>18</xdr:col>
      <xdr:colOff>492125</xdr:colOff>
      <xdr:row>58</xdr:row>
      <xdr:rowOff>33117</xdr:rowOff>
    </xdr:to>
    <xdr:sp macro="" textlink="">
      <xdr:nvSpPr>
        <xdr:cNvPr id="585" name="フローチャート : 判断 584"/>
        <xdr:cNvSpPr/>
      </xdr:nvSpPr>
      <xdr:spPr>
        <a:xfrm>
          <a:off x="12763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24244</xdr:rowOff>
    </xdr:from>
    <xdr:ext cx="534377" cy="259045"/>
    <xdr:sp macro="" textlink="">
      <xdr:nvSpPr>
        <xdr:cNvPr id="586" name="テキスト ボックス 585"/>
        <xdr:cNvSpPr txBox="1"/>
      </xdr:nvSpPr>
      <xdr:spPr>
        <a:xfrm>
          <a:off x="12547111" y="996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127244</xdr:rowOff>
    </xdr:from>
    <xdr:to>
      <xdr:col>23</xdr:col>
      <xdr:colOff>568325</xdr:colOff>
      <xdr:row>57</xdr:row>
      <xdr:rowOff>57394</xdr:rowOff>
    </xdr:to>
    <xdr:sp macro="" textlink="">
      <xdr:nvSpPr>
        <xdr:cNvPr id="592" name="円/楕円 591"/>
        <xdr:cNvSpPr/>
      </xdr:nvSpPr>
      <xdr:spPr>
        <a:xfrm>
          <a:off x="16268700" y="97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150121</xdr:rowOff>
    </xdr:from>
    <xdr:ext cx="534377" cy="259045"/>
    <xdr:sp macro="" textlink="">
      <xdr:nvSpPr>
        <xdr:cNvPr id="593" name="教育費該当値テキスト"/>
        <xdr:cNvSpPr txBox="1"/>
      </xdr:nvSpPr>
      <xdr:spPr>
        <a:xfrm>
          <a:off x="16370300" y="957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49,984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78064</xdr:rowOff>
    </xdr:from>
    <xdr:to>
      <xdr:col>22</xdr:col>
      <xdr:colOff>415925</xdr:colOff>
      <xdr:row>57</xdr:row>
      <xdr:rowOff>8214</xdr:rowOff>
    </xdr:to>
    <xdr:sp macro="" textlink="">
      <xdr:nvSpPr>
        <xdr:cNvPr id="594" name="円/楕円 593"/>
        <xdr:cNvSpPr/>
      </xdr:nvSpPr>
      <xdr:spPr>
        <a:xfrm>
          <a:off x="15430500" y="96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24741</xdr:rowOff>
    </xdr:from>
    <xdr:ext cx="534377" cy="259045"/>
    <xdr:sp macro="" textlink="">
      <xdr:nvSpPr>
        <xdr:cNvPr id="595" name="テキスト ボックス 594"/>
        <xdr:cNvSpPr txBox="1"/>
      </xdr:nvSpPr>
      <xdr:spPr>
        <a:xfrm>
          <a:off x="15214111" y="94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18507</xdr:rowOff>
    </xdr:from>
    <xdr:to>
      <xdr:col>21</xdr:col>
      <xdr:colOff>212725</xdr:colOff>
      <xdr:row>57</xdr:row>
      <xdr:rowOff>120107</xdr:rowOff>
    </xdr:to>
    <xdr:sp macro="" textlink="">
      <xdr:nvSpPr>
        <xdr:cNvPr id="596" name="円/楕円 595"/>
        <xdr:cNvSpPr/>
      </xdr:nvSpPr>
      <xdr:spPr>
        <a:xfrm>
          <a:off x="14541500" y="97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136634</xdr:rowOff>
    </xdr:from>
    <xdr:ext cx="534377" cy="259045"/>
    <xdr:sp macro="" textlink="">
      <xdr:nvSpPr>
        <xdr:cNvPr id="597" name="テキスト ボックス 596"/>
        <xdr:cNvSpPr txBox="1"/>
      </xdr:nvSpPr>
      <xdr:spPr>
        <a:xfrm>
          <a:off x="14325111" y="956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89342</xdr:rowOff>
    </xdr:from>
    <xdr:to>
      <xdr:col>20</xdr:col>
      <xdr:colOff>9525</xdr:colOff>
      <xdr:row>57</xdr:row>
      <xdr:rowOff>19492</xdr:rowOff>
    </xdr:to>
    <xdr:sp macro="" textlink="">
      <xdr:nvSpPr>
        <xdr:cNvPr id="598" name="円/楕円 597"/>
        <xdr:cNvSpPr/>
      </xdr:nvSpPr>
      <xdr:spPr>
        <a:xfrm>
          <a:off x="13652500" y="96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36019</xdr:rowOff>
    </xdr:from>
    <xdr:ext cx="534377" cy="259045"/>
    <xdr:sp macro="" textlink="">
      <xdr:nvSpPr>
        <xdr:cNvPr id="599" name="テキスト ボックス 598"/>
        <xdr:cNvSpPr txBox="1"/>
      </xdr:nvSpPr>
      <xdr:spPr>
        <a:xfrm>
          <a:off x="13436111" y="946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76556</xdr:rowOff>
    </xdr:from>
    <xdr:to>
      <xdr:col>18</xdr:col>
      <xdr:colOff>492125</xdr:colOff>
      <xdr:row>55</xdr:row>
      <xdr:rowOff>6706</xdr:rowOff>
    </xdr:to>
    <xdr:sp macro="" textlink="">
      <xdr:nvSpPr>
        <xdr:cNvPr id="600" name="円/楕円 599"/>
        <xdr:cNvSpPr/>
      </xdr:nvSpPr>
      <xdr:spPr>
        <a:xfrm>
          <a:off x="12763500" y="933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23233</xdr:rowOff>
    </xdr:from>
    <xdr:ext cx="534377" cy="259045"/>
    <xdr:sp macro="" textlink="">
      <xdr:nvSpPr>
        <xdr:cNvPr id="601" name="テキスト ボックス 600"/>
        <xdr:cNvSpPr txBox="1"/>
      </xdr:nvSpPr>
      <xdr:spPr>
        <a:xfrm>
          <a:off x="12547111" y="91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137909</xdr:rowOff>
    </xdr:from>
    <xdr:to>
      <xdr:col>23</xdr:col>
      <xdr:colOff>517525</xdr:colOff>
      <xdr:row>79</xdr:row>
      <xdr:rowOff>37885</xdr:rowOff>
    </xdr:to>
    <xdr:cxnSp macro="">
      <xdr:nvCxnSpPr>
        <xdr:cNvPr id="630" name="直線コネクタ 629"/>
        <xdr:cNvCxnSpPr/>
      </xdr:nvCxnSpPr>
      <xdr:spPr>
        <a:xfrm flipV="1">
          <a:off x="15481300" y="13511009"/>
          <a:ext cx="838200" cy="7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114152</xdr:rowOff>
    </xdr:from>
    <xdr:ext cx="469744" cy="259045"/>
    <xdr:sp macro="" textlink="">
      <xdr:nvSpPr>
        <xdr:cNvPr id="631" name="災害復旧費平均値テキスト"/>
        <xdr:cNvSpPr txBox="1"/>
      </xdr:nvSpPr>
      <xdr:spPr>
        <a:xfrm>
          <a:off x="16370300" y="13487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31598</xdr:rowOff>
    </xdr:from>
    <xdr:to>
      <xdr:col>22</xdr:col>
      <xdr:colOff>365125</xdr:colOff>
      <xdr:row>79</xdr:row>
      <xdr:rowOff>37885</xdr:rowOff>
    </xdr:to>
    <xdr:cxnSp macro="">
      <xdr:nvCxnSpPr>
        <xdr:cNvPr id="633" name="直線コネクタ 632"/>
        <xdr:cNvCxnSpPr/>
      </xdr:nvCxnSpPr>
      <xdr:spPr>
        <a:xfrm>
          <a:off x="14592300" y="13576148"/>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86919</xdr:rowOff>
    </xdr:from>
    <xdr:to>
      <xdr:col>22</xdr:col>
      <xdr:colOff>415925</xdr:colOff>
      <xdr:row>79</xdr:row>
      <xdr:rowOff>17069</xdr:rowOff>
    </xdr:to>
    <xdr:sp macro="" textlink="">
      <xdr:nvSpPr>
        <xdr:cNvPr id="634" name="フローチャート : 判断 633"/>
        <xdr:cNvSpPr/>
      </xdr:nvSpPr>
      <xdr:spPr>
        <a:xfrm>
          <a:off x="15430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33596</xdr:rowOff>
    </xdr:from>
    <xdr:ext cx="469744" cy="259045"/>
    <xdr:sp macro="" textlink="">
      <xdr:nvSpPr>
        <xdr:cNvPr id="635" name="テキスト ボックス 634"/>
        <xdr:cNvSpPr txBox="1"/>
      </xdr:nvSpPr>
      <xdr:spPr>
        <a:xfrm>
          <a:off x="15246427" y="132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31598</xdr:rowOff>
    </xdr:from>
    <xdr:to>
      <xdr:col>21</xdr:col>
      <xdr:colOff>161925</xdr:colOff>
      <xdr:row>79</xdr:row>
      <xdr:rowOff>35420</xdr:rowOff>
    </xdr:to>
    <xdr:cxnSp macro="">
      <xdr:nvCxnSpPr>
        <xdr:cNvPr id="636" name="直線コネクタ 635"/>
        <xdr:cNvCxnSpPr/>
      </xdr:nvCxnSpPr>
      <xdr:spPr>
        <a:xfrm flipV="1">
          <a:off x="13703300" y="13576148"/>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7" name="フローチャート : 判断 636"/>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77652</xdr:rowOff>
    </xdr:from>
    <xdr:ext cx="378565" cy="259045"/>
    <xdr:sp macro="" textlink="">
      <xdr:nvSpPr>
        <xdr:cNvPr id="638" name="テキスト ボックス 637"/>
        <xdr:cNvSpPr txBox="1"/>
      </xdr:nvSpPr>
      <xdr:spPr>
        <a:xfrm>
          <a:off x="14403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35420</xdr:rowOff>
    </xdr:from>
    <xdr:to>
      <xdr:col>19</xdr:col>
      <xdr:colOff>644525</xdr:colOff>
      <xdr:row>79</xdr:row>
      <xdr:rowOff>44450</xdr:rowOff>
    </xdr:to>
    <xdr:cxnSp macro="">
      <xdr:nvCxnSpPr>
        <xdr:cNvPr id="639" name="直線コネクタ 638"/>
        <xdr:cNvCxnSpPr/>
      </xdr:nvCxnSpPr>
      <xdr:spPr>
        <a:xfrm flipV="1">
          <a:off x="12814300" y="13579970"/>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40" name="フローチャート : 判断 639"/>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77410</xdr:rowOff>
    </xdr:from>
    <xdr:ext cx="378565" cy="259045"/>
    <xdr:sp macro="" textlink="">
      <xdr:nvSpPr>
        <xdr:cNvPr id="641" name="テキスト ボックス 640"/>
        <xdr:cNvSpPr txBox="1"/>
      </xdr:nvSpPr>
      <xdr:spPr>
        <a:xfrm>
          <a:off x="13514017" y="1362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42" name="フローチャート : 判断 641"/>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3" name="テキスト ボックス 642"/>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87109</xdr:rowOff>
    </xdr:from>
    <xdr:to>
      <xdr:col>23</xdr:col>
      <xdr:colOff>568325</xdr:colOff>
      <xdr:row>79</xdr:row>
      <xdr:rowOff>17259</xdr:rowOff>
    </xdr:to>
    <xdr:sp macro="" textlink="">
      <xdr:nvSpPr>
        <xdr:cNvPr id="649" name="円/楕円 648"/>
        <xdr:cNvSpPr/>
      </xdr:nvSpPr>
      <xdr:spPr>
        <a:xfrm>
          <a:off x="162687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46486</xdr:rowOff>
    </xdr:from>
    <xdr:ext cx="469744" cy="259045"/>
    <xdr:sp macro="" textlink="">
      <xdr:nvSpPr>
        <xdr:cNvPr id="650" name="災害復旧費該当値テキスト"/>
        <xdr:cNvSpPr txBox="1"/>
      </xdr:nvSpPr>
      <xdr:spPr>
        <a:xfrm>
          <a:off x="16370300" y="132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158535</xdr:rowOff>
    </xdr:from>
    <xdr:to>
      <xdr:col>22</xdr:col>
      <xdr:colOff>415925</xdr:colOff>
      <xdr:row>79</xdr:row>
      <xdr:rowOff>88685</xdr:rowOff>
    </xdr:to>
    <xdr:sp macro="" textlink="">
      <xdr:nvSpPr>
        <xdr:cNvPr id="651" name="円/楕円 650"/>
        <xdr:cNvSpPr/>
      </xdr:nvSpPr>
      <xdr:spPr>
        <a:xfrm>
          <a:off x="15430500" y="135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79812</xdr:rowOff>
    </xdr:from>
    <xdr:ext cx="378565" cy="259045"/>
    <xdr:sp macro="" textlink="">
      <xdr:nvSpPr>
        <xdr:cNvPr id="652" name="テキスト ボックス 651"/>
        <xdr:cNvSpPr txBox="1"/>
      </xdr:nvSpPr>
      <xdr:spPr>
        <a:xfrm>
          <a:off x="15292017" y="1362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152248</xdr:rowOff>
    </xdr:from>
    <xdr:to>
      <xdr:col>21</xdr:col>
      <xdr:colOff>212725</xdr:colOff>
      <xdr:row>79</xdr:row>
      <xdr:rowOff>82398</xdr:rowOff>
    </xdr:to>
    <xdr:sp macro="" textlink="">
      <xdr:nvSpPr>
        <xdr:cNvPr id="653" name="円/楕円 652"/>
        <xdr:cNvSpPr/>
      </xdr:nvSpPr>
      <xdr:spPr>
        <a:xfrm>
          <a:off x="14541500" y="135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98925</xdr:rowOff>
    </xdr:from>
    <xdr:ext cx="469744" cy="259045"/>
    <xdr:sp macro="" textlink="">
      <xdr:nvSpPr>
        <xdr:cNvPr id="654" name="テキスト ボックス 653"/>
        <xdr:cNvSpPr txBox="1"/>
      </xdr:nvSpPr>
      <xdr:spPr>
        <a:xfrm>
          <a:off x="14357427" y="133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156070</xdr:rowOff>
    </xdr:from>
    <xdr:to>
      <xdr:col>20</xdr:col>
      <xdr:colOff>9525</xdr:colOff>
      <xdr:row>79</xdr:row>
      <xdr:rowOff>86220</xdr:rowOff>
    </xdr:to>
    <xdr:sp macro="" textlink="">
      <xdr:nvSpPr>
        <xdr:cNvPr id="655" name="円/楕円 654"/>
        <xdr:cNvSpPr/>
      </xdr:nvSpPr>
      <xdr:spPr>
        <a:xfrm>
          <a:off x="13652500" y="135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102747</xdr:rowOff>
    </xdr:from>
    <xdr:ext cx="378565" cy="259045"/>
    <xdr:sp macro="" textlink="">
      <xdr:nvSpPr>
        <xdr:cNvPr id="656" name="テキスト ボックス 655"/>
        <xdr:cNvSpPr txBox="1"/>
      </xdr:nvSpPr>
      <xdr:spPr>
        <a:xfrm>
          <a:off x="13514017" y="13304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120710</xdr:rowOff>
    </xdr:from>
    <xdr:to>
      <xdr:col>23</xdr:col>
      <xdr:colOff>517525</xdr:colOff>
      <xdr:row>92</xdr:row>
      <xdr:rowOff>139585</xdr:rowOff>
    </xdr:to>
    <xdr:cxnSp macro="">
      <xdr:nvCxnSpPr>
        <xdr:cNvPr id="689" name="直線コネクタ 688"/>
        <xdr:cNvCxnSpPr/>
      </xdr:nvCxnSpPr>
      <xdr:spPr>
        <a:xfrm flipV="1">
          <a:off x="15481300" y="15894110"/>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10753</xdr:rowOff>
    </xdr:from>
    <xdr:to>
      <xdr:col>22</xdr:col>
      <xdr:colOff>365125</xdr:colOff>
      <xdr:row>92</xdr:row>
      <xdr:rowOff>139585</xdr:rowOff>
    </xdr:to>
    <xdr:cxnSp macro="">
      <xdr:nvCxnSpPr>
        <xdr:cNvPr id="692" name="直線コネクタ 691"/>
        <xdr:cNvCxnSpPr/>
      </xdr:nvCxnSpPr>
      <xdr:spPr>
        <a:xfrm>
          <a:off x="14592300" y="15784153"/>
          <a:ext cx="889000" cy="12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50202</xdr:rowOff>
    </xdr:from>
    <xdr:to>
      <xdr:col>22</xdr:col>
      <xdr:colOff>415925</xdr:colOff>
      <xdr:row>94</xdr:row>
      <xdr:rowOff>151802</xdr:rowOff>
    </xdr:to>
    <xdr:sp macro="" textlink="">
      <xdr:nvSpPr>
        <xdr:cNvPr id="693" name="フローチャート : 判断 692"/>
        <xdr:cNvSpPr/>
      </xdr:nvSpPr>
      <xdr:spPr>
        <a:xfrm>
          <a:off x="15430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142929</xdr:rowOff>
    </xdr:from>
    <xdr:ext cx="534377" cy="259045"/>
    <xdr:sp macro="" textlink="">
      <xdr:nvSpPr>
        <xdr:cNvPr id="694" name="テキスト ボックス 693"/>
        <xdr:cNvSpPr txBox="1"/>
      </xdr:nvSpPr>
      <xdr:spPr>
        <a:xfrm>
          <a:off x="15214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10753</xdr:rowOff>
    </xdr:from>
    <xdr:to>
      <xdr:col>21</xdr:col>
      <xdr:colOff>161925</xdr:colOff>
      <xdr:row>92</xdr:row>
      <xdr:rowOff>38643</xdr:rowOff>
    </xdr:to>
    <xdr:cxnSp macro="">
      <xdr:nvCxnSpPr>
        <xdr:cNvPr id="695" name="直線コネクタ 694"/>
        <xdr:cNvCxnSpPr/>
      </xdr:nvCxnSpPr>
      <xdr:spPr>
        <a:xfrm flipV="1">
          <a:off x="13703300" y="15784153"/>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104494</xdr:rowOff>
    </xdr:from>
    <xdr:to>
      <xdr:col>21</xdr:col>
      <xdr:colOff>212725</xdr:colOff>
      <xdr:row>96</xdr:row>
      <xdr:rowOff>34644</xdr:rowOff>
    </xdr:to>
    <xdr:sp macro="" textlink="">
      <xdr:nvSpPr>
        <xdr:cNvPr id="696" name="フローチャート : 判断 695"/>
        <xdr:cNvSpPr/>
      </xdr:nvSpPr>
      <xdr:spPr>
        <a:xfrm>
          <a:off x="14541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25771</xdr:rowOff>
    </xdr:from>
    <xdr:ext cx="534377" cy="259045"/>
    <xdr:sp macro="" textlink="">
      <xdr:nvSpPr>
        <xdr:cNvPr id="697" name="テキスト ボックス 696"/>
        <xdr:cNvSpPr txBox="1"/>
      </xdr:nvSpPr>
      <xdr:spPr>
        <a:xfrm>
          <a:off x="14325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13007</xdr:rowOff>
    </xdr:from>
    <xdr:to>
      <xdr:col>19</xdr:col>
      <xdr:colOff>644525</xdr:colOff>
      <xdr:row>92</xdr:row>
      <xdr:rowOff>38643</xdr:rowOff>
    </xdr:to>
    <xdr:cxnSp macro="">
      <xdr:nvCxnSpPr>
        <xdr:cNvPr id="698" name="直線コネクタ 697"/>
        <xdr:cNvCxnSpPr/>
      </xdr:nvCxnSpPr>
      <xdr:spPr>
        <a:xfrm>
          <a:off x="12814300" y="15786407"/>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95594</xdr:rowOff>
    </xdr:from>
    <xdr:to>
      <xdr:col>20</xdr:col>
      <xdr:colOff>9525</xdr:colOff>
      <xdr:row>96</xdr:row>
      <xdr:rowOff>25744</xdr:rowOff>
    </xdr:to>
    <xdr:sp macro="" textlink="">
      <xdr:nvSpPr>
        <xdr:cNvPr id="699" name="フローチャート : 判断 698"/>
        <xdr:cNvSpPr/>
      </xdr:nvSpPr>
      <xdr:spPr>
        <a:xfrm>
          <a:off x="13652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16871</xdr:rowOff>
    </xdr:from>
    <xdr:ext cx="534377" cy="259045"/>
    <xdr:sp macro="" textlink="">
      <xdr:nvSpPr>
        <xdr:cNvPr id="700" name="テキスト ボックス 699"/>
        <xdr:cNvSpPr txBox="1"/>
      </xdr:nvSpPr>
      <xdr:spPr>
        <a:xfrm>
          <a:off x="13436111" y="16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99106</xdr:rowOff>
    </xdr:from>
    <xdr:to>
      <xdr:col>18</xdr:col>
      <xdr:colOff>492125</xdr:colOff>
      <xdr:row>96</xdr:row>
      <xdr:rowOff>29256</xdr:rowOff>
    </xdr:to>
    <xdr:sp macro="" textlink="">
      <xdr:nvSpPr>
        <xdr:cNvPr id="701" name="フローチャート : 判断 700"/>
        <xdr:cNvSpPr/>
      </xdr:nvSpPr>
      <xdr:spPr>
        <a:xfrm>
          <a:off x="12763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20383</xdr:rowOff>
    </xdr:from>
    <xdr:ext cx="534377" cy="259045"/>
    <xdr:sp macro="" textlink="">
      <xdr:nvSpPr>
        <xdr:cNvPr id="702" name="テキスト ボックス 701"/>
        <xdr:cNvSpPr txBox="1"/>
      </xdr:nvSpPr>
      <xdr:spPr>
        <a:xfrm>
          <a:off x="12547111" y="164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69910</xdr:rowOff>
    </xdr:from>
    <xdr:to>
      <xdr:col>23</xdr:col>
      <xdr:colOff>568325</xdr:colOff>
      <xdr:row>93</xdr:row>
      <xdr:rowOff>60</xdr:rowOff>
    </xdr:to>
    <xdr:sp macro="" textlink="">
      <xdr:nvSpPr>
        <xdr:cNvPr id="708" name="円/楕円 707"/>
        <xdr:cNvSpPr/>
      </xdr:nvSpPr>
      <xdr:spPr>
        <a:xfrm>
          <a:off x="16268700" y="1584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92787</xdr:rowOff>
    </xdr:from>
    <xdr:ext cx="534377" cy="259045"/>
    <xdr:sp macro="" textlink="">
      <xdr:nvSpPr>
        <xdr:cNvPr id="709" name="公債費該当値テキスト"/>
        <xdr:cNvSpPr txBox="1"/>
      </xdr:nvSpPr>
      <xdr:spPr>
        <a:xfrm>
          <a:off x="16370300" y="1569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72,163</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88785</xdr:rowOff>
    </xdr:from>
    <xdr:to>
      <xdr:col>22</xdr:col>
      <xdr:colOff>415925</xdr:colOff>
      <xdr:row>93</xdr:row>
      <xdr:rowOff>18935</xdr:rowOff>
    </xdr:to>
    <xdr:sp macro="" textlink="">
      <xdr:nvSpPr>
        <xdr:cNvPr id="710" name="円/楕円 709"/>
        <xdr:cNvSpPr/>
      </xdr:nvSpPr>
      <xdr:spPr>
        <a:xfrm>
          <a:off x="15430500" y="15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35462</xdr:rowOff>
    </xdr:from>
    <xdr:ext cx="534377" cy="259045"/>
    <xdr:sp macro="" textlink="">
      <xdr:nvSpPr>
        <xdr:cNvPr id="711" name="テキスト ボックス 710"/>
        <xdr:cNvSpPr txBox="1"/>
      </xdr:nvSpPr>
      <xdr:spPr>
        <a:xfrm>
          <a:off x="15214111" y="156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71,007</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131403</xdr:rowOff>
    </xdr:from>
    <xdr:to>
      <xdr:col>21</xdr:col>
      <xdr:colOff>212725</xdr:colOff>
      <xdr:row>92</xdr:row>
      <xdr:rowOff>61553</xdr:rowOff>
    </xdr:to>
    <xdr:sp macro="" textlink="">
      <xdr:nvSpPr>
        <xdr:cNvPr id="712" name="円/楕円 711"/>
        <xdr:cNvSpPr/>
      </xdr:nvSpPr>
      <xdr:spPr>
        <a:xfrm>
          <a:off x="14541500" y="157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78080</xdr:rowOff>
    </xdr:from>
    <xdr:ext cx="534377" cy="259045"/>
    <xdr:sp macro="" textlink="">
      <xdr:nvSpPr>
        <xdr:cNvPr id="713" name="テキスト ボックス 712"/>
        <xdr:cNvSpPr txBox="1"/>
      </xdr:nvSpPr>
      <xdr:spPr>
        <a:xfrm>
          <a:off x="14325111" y="1550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78,897</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159293</xdr:rowOff>
    </xdr:from>
    <xdr:to>
      <xdr:col>20</xdr:col>
      <xdr:colOff>9525</xdr:colOff>
      <xdr:row>92</xdr:row>
      <xdr:rowOff>89443</xdr:rowOff>
    </xdr:to>
    <xdr:sp macro="" textlink="">
      <xdr:nvSpPr>
        <xdr:cNvPr id="714" name="円/楕円 713"/>
        <xdr:cNvSpPr/>
      </xdr:nvSpPr>
      <xdr:spPr>
        <a:xfrm>
          <a:off x="13652500" y="157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105970</xdr:rowOff>
    </xdr:from>
    <xdr:ext cx="534377" cy="259045"/>
    <xdr:sp macro="" textlink="">
      <xdr:nvSpPr>
        <xdr:cNvPr id="715" name="テキスト ボックス 714"/>
        <xdr:cNvSpPr txBox="1"/>
      </xdr:nvSpPr>
      <xdr:spPr>
        <a:xfrm>
          <a:off x="13436111" y="155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77,189</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133657</xdr:rowOff>
    </xdr:from>
    <xdr:to>
      <xdr:col>18</xdr:col>
      <xdr:colOff>492125</xdr:colOff>
      <xdr:row>92</xdr:row>
      <xdr:rowOff>63807</xdr:rowOff>
    </xdr:to>
    <xdr:sp macro="" textlink="">
      <xdr:nvSpPr>
        <xdr:cNvPr id="716" name="円/楕円 715"/>
        <xdr:cNvSpPr/>
      </xdr:nvSpPr>
      <xdr:spPr>
        <a:xfrm>
          <a:off x="12763500" y="157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80334</xdr:rowOff>
    </xdr:from>
    <xdr:ext cx="534377" cy="259045"/>
    <xdr:sp macro="" textlink="">
      <xdr:nvSpPr>
        <xdr:cNvPr id="717" name="テキスト ボックス 716"/>
        <xdr:cNvSpPr txBox="1"/>
      </xdr:nvSpPr>
      <xdr:spPr>
        <a:xfrm>
          <a:off x="12547111" y="1551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37782</xdr:rowOff>
    </xdr:from>
    <xdr:to>
      <xdr:col>31</xdr:col>
      <xdr:colOff>34925</xdr:colOff>
      <xdr:row>39</xdr:row>
      <xdr:rowOff>44450</xdr:rowOff>
    </xdr:to>
    <xdr:cxnSp macro="">
      <xdr:nvCxnSpPr>
        <xdr:cNvPr id="749" name="直線コネクタ 748"/>
        <xdr:cNvCxnSpPr/>
      </xdr:nvCxnSpPr>
      <xdr:spPr>
        <a:xfrm>
          <a:off x="20434300" y="672433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0" name="フローチャート : 判断 749"/>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1" name="テキスト ボックス 750"/>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37782</xdr:rowOff>
    </xdr:from>
    <xdr:to>
      <xdr:col>29</xdr:col>
      <xdr:colOff>517525</xdr:colOff>
      <xdr:row>39</xdr:row>
      <xdr:rowOff>44450</xdr:rowOff>
    </xdr:to>
    <xdr:cxnSp macro="">
      <xdr:nvCxnSpPr>
        <xdr:cNvPr id="752" name="直線コネクタ 751"/>
        <xdr:cNvCxnSpPr/>
      </xdr:nvCxnSpPr>
      <xdr:spPr>
        <a:xfrm flipV="1">
          <a:off x="19545300" y="672433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3" name="フローチャート : 判断 752"/>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4" name="テキスト ボックス 753"/>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6" name="フローチャート : 判断 755"/>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7" name="テキスト ボックス 756"/>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8" name="フローチャート : 判断 757"/>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59" name="テキスト ボックス 758"/>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158432</xdr:rowOff>
    </xdr:from>
    <xdr:to>
      <xdr:col>29</xdr:col>
      <xdr:colOff>568325</xdr:colOff>
      <xdr:row>39</xdr:row>
      <xdr:rowOff>88582</xdr:rowOff>
    </xdr:to>
    <xdr:sp macro="" textlink="">
      <xdr:nvSpPr>
        <xdr:cNvPr id="769" name="円/楕円 768"/>
        <xdr:cNvSpPr/>
      </xdr:nvSpPr>
      <xdr:spPr>
        <a:xfrm>
          <a:off x="20383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79709</xdr:rowOff>
    </xdr:from>
    <xdr:ext cx="313932" cy="259045"/>
    <xdr:sp macro="" textlink="">
      <xdr:nvSpPr>
        <xdr:cNvPr id="770" name="テキスト ボックス 769"/>
        <xdr:cNvSpPr txBox="1"/>
      </xdr:nvSpPr>
      <xdr:spPr>
        <a:xfrm>
          <a:off x="20277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7" name="フローチャート :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5" name="フローチャート : 判断 814"/>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6" name="テキスト ボックス 815"/>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5" name="テキスト ボックス 824"/>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67,940</a:t>
          </a:r>
          <a:r>
            <a:rPr kumimoji="1" lang="ja-JP" altLang="en-US" sz="1300">
              <a:latin typeface="ＭＳ Ｐゴシック"/>
            </a:rPr>
            <a:t>円と類似団体・全国・県内平均より高くなってる。これは，市役所本庁舎の建設など普通建設事業費の増加によるものである。</a:t>
          </a:r>
          <a:endParaRPr kumimoji="1" lang="en-US" altLang="ja-JP" sz="1300">
            <a:latin typeface="ＭＳ Ｐゴシック"/>
          </a:endParaRPr>
        </a:p>
        <a:p>
          <a:r>
            <a:rPr kumimoji="1" lang="ja-JP" altLang="en-US" sz="1300">
              <a:latin typeface="ＭＳ Ｐゴシック"/>
            </a:rPr>
            <a:t>　衛生費は，住民一人当たり</a:t>
          </a:r>
          <a:r>
            <a:rPr kumimoji="1" lang="en-US" altLang="ja-JP" sz="1300">
              <a:latin typeface="ＭＳ Ｐゴシック"/>
            </a:rPr>
            <a:t>40,294</a:t>
          </a:r>
          <a:r>
            <a:rPr kumimoji="1" lang="ja-JP" altLang="en-US" sz="1300">
              <a:latin typeface="ＭＳ Ｐゴシック"/>
            </a:rPr>
            <a:t>円と</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類似団体・全国・県内平均より高くなってる。これは，清掃工場で発生した焼却灰等を処分するため事業費の増加によるものである。</a:t>
          </a:r>
          <a:endParaRPr kumimoji="1" lang="en-US" altLang="ja-JP" sz="1300">
            <a:latin typeface="ＭＳ Ｐゴシック"/>
          </a:endParaRPr>
        </a:p>
        <a:p>
          <a:r>
            <a:rPr kumimoji="1" lang="ja-JP" altLang="en-US" sz="1300">
              <a:latin typeface="ＭＳ Ｐゴシック"/>
            </a:rPr>
            <a:t>　商工費は，住民一人当たり</a:t>
          </a:r>
          <a:r>
            <a:rPr kumimoji="1" lang="en-US" altLang="ja-JP" sz="1300">
              <a:latin typeface="ＭＳ Ｐゴシック"/>
            </a:rPr>
            <a:t>25,122</a:t>
          </a:r>
          <a:r>
            <a:rPr kumimoji="1" lang="ja-JP" altLang="en-US" sz="1300">
              <a:latin typeface="ＭＳ Ｐゴシック"/>
            </a:rPr>
            <a:t>円と</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類似団体・全国・県内平均より高くなってる。これは，本郷工業団地整備のための事業費の増加によるものである。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財政調整基金残高は，適切な財源確保と歳出の精査により，取り崩しを回避しており，前年度から微増となっている。標準財政規模比が</a:t>
          </a:r>
          <a:r>
            <a:rPr kumimoji="1" lang="en-US" altLang="ja-JP" sz="1400" baseline="0">
              <a:latin typeface="ＭＳ ゴシック" pitchFamily="49" charset="-128"/>
              <a:ea typeface="ＭＳ ゴシック" pitchFamily="49" charset="-128"/>
            </a:rPr>
            <a:t>0.3</a:t>
          </a:r>
          <a:r>
            <a:rPr kumimoji="1" lang="ja-JP" altLang="en-US" sz="1400" baseline="0">
              <a:latin typeface="ＭＳ ゴシック" pitchFamily="49" charset="-128"/>
              <a:ea typeface="ＭＳ ゴシック" pitchFamily="49" charset="-128"/>
            </a:rPr>
            <a:t>ポイント増加したのは，株式等譲渡所得割交付金等の減収により標準財政規模が前年度より</a:t>
          </a:r>
          <a:r>
            <a:rPr kumimoji="1" lang="en-US" altLang="ja-JP" sz="1400" baseline="0">
              <a:latin typeface="ＭＳ ゴシック" pitchFamily="49" charset="-128"/>
              <a:ea typeface="ＭＳ ゴシック" pitchFamily="49" charset="-128"/>
            </a:rPr>
            <a:t>331</a:t>
          </a:r>
          <a:r>
            <a:rPr kumimoji="1" lang="ja-JP" altLang="en-US" sz="1400" baseline="0">
              <a:latin typeface="ＭＳ ゴシック" pitchFamily="49" charset="-128"/>
              <a:ea typeface="ＭＳ ゴシック" pitchFamily="49" charset="-128"/>
            </a:rPr>
            <a:t>百万円減少したことによる。実質収支額及び実質単年度収支については減少となっており，引き続き市税，使用料・手数料，財産収入等の自主財源の確保に努める。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全会計が黒字で推移しており，健全な状態にある。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63</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65</v>
      </c>
      <c r="C3" s="361"/>
      <c r="D3" s="361"/>
      <c r="E3" s="362"/>
      <c r="F3" s="362"/>
      <c r="G3" s="362"/>
      <c r="H3" s="362"/>
      <c r="I3" s="362"/>
      <c r="J3" s="362"/>
      <c r="K3" s="362"/>
      <c r="L3" s="362" t="s">
        <v>66</v>
      </c>
      <c r="M3" s="362"/>
      <c r="N3" s="362"/>
      <c r="O3" s="362"/>
      <c r="P3" s="362"/>
      <c r="Q3" s="362"/>
      <c r="R3" s="369"/>
      <c r="S3" s="369"/>
      <c r="T3" s="369"/>
      <c r="U3" s="369"/>
      <c r="V3" s="370"/>
      <c r="W3" s="344" t="s">
        <v>67</v>
      </c>
      <c r="X3" s="345"/>
      <c r="Y3" s="345"/>
      <c r="Z3" s="345"/>
      <c r="AA3" s="345"/>
      <c r="AB3" s="361"/>
      <c r="AC3" s="369" t="s">
        <v>68</v>
      </c>
      <c r="AD3" s="345"/>
      <c r="AE3" s="345"/>
      <c r="AF3" s="345"/>
      <c r="AG3" s="345"/>
      <c r="AH3" s="345"/>
      <c r="AI3" s="345"/>
      <c r="AJ3" s="345"/>
      <c r="AK3" s="345"/>
      <c r="AL3" s="346"/>
      <c r="AM3" s="344" t="s">
        <v>69</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70</v>
      </c>
      <c r="BO3" s="345"/>
      <c r="BP3" s="345"/>
      <c r="BQ3" s="345"/>
      <c r="BR3" s="345"/>
      <c r="BS3" s="345"/>
      <c r="BT3" s="345"/>
      <c r="BU3" s="346"/>
      <c r="BV3" s="344" t="s">
        <v>71</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72</v>
      </c>
      <c r="CU3" s="345"/>
      <c r="CV3" s="345"/>
      <c r="CW3" s="345"/>
      <c r="CX3" s="345"/>
      <c r="CY3" s="345"/>
      <c r="CZ3" s="345"/>
      <c r="DA3" s="346"/>
      <c r="DB3" s="344" t="s">
        <v>73</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74</v>
      </c>
      <c r="AZ4" s="348"/>
      <c r="BA4" s="348"/>
      <c r="BB4" s="348"/>
      <c r="BC4" s="348"/>
      <c r="BD4" s="348"/>
      <c r="BE4" s="348"/>
      <c r="BF4" s="348"/>
      <c r="BG4" s="348"/>
      <c r="BH4" s="348"/>
      <c r="BI4" s="348"/>
      <c r="BJ4" s="348"/>
      <c r="BK4" s="348"/>
      <c r="BL4" s="348"/>
      <c r="BM4" s="349"/>
      <c r="BN4" s="350">
        <v>51610916</v>
      </c>
      <c r="BO4" s="351"/>
      <c r="BP4" s="351"/>
      <c r="BQ4" s="351"/>
      <c r="BR4" s="351"/>
      <c r="BS4" s="351"/>
      <c r="BT4" s="351"/>
      <c r="BU4" s="352"/>
      <c r="BV4" s="350">
        <v>47737568</v>
      </c>
      <c r="BW4" s="351"/>
      <c r="BX4" s="351"/>
      <c r="BY4" s="351"/>
      <c r="BZ4" s="351"/>
      <c r="CA4" s="351"/>
      <c r="CB4" s="351"/>
      <c r="CC4" s="352"/>
      <c r="CD4" s="353" t="s">
        <v>75</v>
      </c>
      <c r="CE4" s="354"/>
      <c r="CF4" s="354"/>
      <c r="CG4" s="354"/>
      <c r="CH4" s="354"/>
      <c r="CI4" s="354"/>
      <c r="CJ4" s="354"/>
      <c r="CK4" s="354"/>
      <c r="CL4" s="354"/>
      <c r="CM4" s="354"/>
      <c r="CN4" s="354"/>
      <c r="CO4" s="354"/>
      <c r="CP4" s="354"/>
      <c r="CQ4" s="354"/>
      <c r="CR4" s="354"/>
      <c r="CS4" s="355"/>
      <c r="CT4" s="356">
        <v>2.6</v>
      </c>
      <c r="CU4" s="357"/>
      <c r="CV4" s="357"/>
      <c r="CW4" s="357"/>
      <c r="CX4" s="357"/>
      <c r="CY4" s="357"/>
      <c r="CZ4" s="357"/>
      <c r="DA4" s="358"/>
      <c r="DB4" s="356">
        <v>3.3</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76</v>
      </c>
      <c r="AN5" s="417"/>
      <c r="AO5" s="417"/>
      <c r="AP5" s="417"/>
      <c r="AQ5" s="417"/>
      <c r="AR5" s="417"/>
      <c r="AS5" s="417"/>
      <c r="AT5" s="418"/>
      <c r="AU5" s="419" t="s">
        <v>77</v>
      </c>
      <c r="AV5" s="420"/>
      <c r="AW5" s="420"/>
      <c r="AX5" s="420"/>
      <c r="AY5" s="421" t="s">
        <v>78</v>
      </c>
      <c r="AZ5" s="422"/>
      <c r="BA5" s="422"/>
      <c r="BB5" s="422"/>
      <c r="BC5" s="422"/>
      <c r="BD5" s="422"/>
      <c r="BE5" s="422"/>
      <c r="BF5" s="422"/>
      <c r="BG5" s="422"/>
      <c r="BH5" s="422"/>
      <c r="BI5" s="422"/>
      <c r="BJ5" s="422"/>
      <c r="BK5" s="422"/>
      <c r="BL5" s="422"/>
      <c r="BM5" s="423"/>
      <c r="BN5" s="387">
        <v>50648726</v>
      </c>
      <c r="BO5" s="388"/>
      <c r="BP5" s="388"/>
      <c r="BQ5" s="388"/>
      <c r="BR5" s="388"/>
      <c r="BS5" s="388"/>
      <c r="BT5" s="388"/>
      <c r="BU5" s="389"/>
      <c r="BV5" s="387">
        <v>46488333</v>
      </c>
      <c r="BW5" s="388"/>
      <c r="BX5" s="388"/>
      <c r="BY5" s="388"/>
      <c r="BZ5" s="388"/>
      <c r="CA5" s="388"/>
      <c r="CB5" s="388"/>
      <c r="CC5" s="389"/>
      <c r="CD5" s="390" t="s">
        <v>79</v>
      </c>
      <c r="CE5" s="391"/>
      <c r="CF5" s="391"/>
      <c r="CG5" s="391"/>
      <c r="CH5" s="391"/>
      <c r="CI5" s="391"/>
      <c r="CJ5" s="391"/>
      <c r="CK5" s="391"/>
      <c r="CL5" s="391"/>
      <c r="CM5" s="391"/>
      <c r="CN5" s="391"/>
      <c r="CO5" s="391"/>
      <c r="CP5" s="391"/>
      <c r="CQ5" s="391"/>
      <c r="CR5" s="391"/>
      <c r="CS5" s="392"/>
      <c r="CT5" s="384">
        <v>91.7</v>
      </c>
      <c r="CU5" s="385"/>
      <c r="CV5" s="385"/>
      <c r="CW5" s="385"/>
      <c r="CX5" s="385"/>
      <c r="CY5" s="385"/>
      <c r="CZ5" s="385"/>
      <c r="DA5" s="386"/>
      <c r="DB5" s="384">
        <v>91.8</v>
      </c>
      <c r="DC5" s="385"/>
      <c r="DD5" s="385"/>
      <c r="DE5" s="385"/>
      <c r="DF5" s="385"/>
      <c r="DG5" s="385"/>
      <c r="DH5" s="385"/>
      <c r="DI5" s="386"/>
      <c r="DJ5" s="139"/>
      <c r="DK5" s="139"/>
      <c r="DL5" s="139"/>
      <c r="DM5" s="139"/>
      <c r="DN5" s="139"/>
      <c r="DO5" s="139"/>
    </row>
    <row r="6" spans="1:119" ht="18.75" customHeight="1">
      <c r="A6" s="140"/>
      <c r="B6" s="393" t="s">
        <v>80</v>
      </c>
      <c r="C6" s="394"/>
      <c r="D6" s="394"/>
      <c r="E6" s="395"/>
      <c r="F6" s="395"/>
      <c r="G6" s="395"/>
      <c r="H6" s="395"/>
      <c r="I6" s="395"/>
      <c r="J6" s="395"/>
      <c r="K6" s="395"/>
      <c r="L6" s="395" t="s">
        <v>81</v>
      </c>
      <c r="M6" s="395"/>
      <c r="N6" s="395"/>
      <c r="O6" s="395"/>
      <c r="P6" s="395"/>
      <c r="Q6" s="395"/>
      <c r="R6" s="399"/>
      <c r="S6" s="399"/>
      <c r="T6" s="399"/>
      <c r="U6" s="399"/>
      <c r="V6" s="400"/>
      <c r="W6" s="403" t="s">
        <v>82</v>
      </c>
      <c r="X6" s="404"/>
      <c r="Y6" s="404"/>
      <c r="Z6" s="404"/>
      <c r="AA6" s="404"/>
      <c r="AB6" s="394"/>
      <c r="AC6" s="407" t="s">
        <v>83</v>
      </c>
      <c r="AD6" s="408"/>
      <c r="AE6" s="408"/>
      <c r="AF6" s="408"/>
      <c r="AG6" s="408"/>
      <c r="AH6" s="408"/>
      <c r="AI6" s="408"/>
      <c r="AJ6" s="408"/>
      <c r="AK6" s="408"/>
      <c r="AL6" s="409"/>
      <c r="AM6" s="416" t="s">
        <v>84</v>
      </c>
      <c r="AN6" s="417"/>
      <c r="AO6" s="417"/>
      <c r="AP6" s="417"/>
      <c r="AQ6" s="417"/>
      <c r="AR6" s="417"/>
      <c r="AS6" s="417"/>
      <c r="AT6" s="418"/>
      <c r="AU6" s="419" t="s">
        <v>77</v>
      </c>
      <c r="AV6" s="420"/>
      <c r="AW6" s="420"/>
      <c r="AX6" s="420"/>
      <c r="AY6" s="421" t="s">
        <v>85</v>
      </c>
      <c r="AZ6" s="422"/>
      <c r="BA6" s="422"/>
      <c r="BB6" s="422"/>
      <c r="BC6" s="422"/>
      <c r="BD6" s="422"/>
      <c r="BE6" s="422"/>
      <c r="BF6" s="422"/>
      <c r="BG6" s="422"/>
      <c r="BH6" s="422"/>
      <c r="BI6" s="422"/>
      <c r="BJ6" s="422"/>
      <c r="BK6" s="422"/>
      <c r="BL6" s="422"/>
      <c r="BM6" s="423"/>
      <c r="BN6" s="387">
        <v>962190</v>
      </c>
      <c r="BO6" s="388"/>
      <c r="BP6" s="388"/>
      <c r="BQ6" s="388"/>
      <c r="BR6" s="388"/>
      <c r="BS6" s="388"/>
      <c r="BT6" s="388"/>
      <c r="BU6" s="389"/>
      <c r="BV6" s="387">
        <v>1249235</v>
      </c>
      <c r="BW6" s="388"/>
      <c r="BX6" s="388"/>
      <c r="BY6" s="388"/>
      <c r="BZ6" s="388"/>
      <c r="CA6" s="388"/>
      <c r="CB6" s="388"/>
      <c r="CC6" s="389"/>
      <c r="CD6" s="390" t="s">
        <v>86</v>
      </c>
      <c r="CE6" s="391"/>
      <c r="CF6" s="391"/>
      <c r="CG6" s="391"/>
      <c r="CH6" s="391"/>
      <c r="CI6" s="391"/>
      <c r="CJ6" s="391"/>
      <c r="CK6" s="391"/>
      <c r="CL6" s="391"/>
      <c r="CM6" s="391"/>
      <c r="CN6" s="391"/>
      <c r="CO6" s="391"/>
      <c r="CP6" s="391"/>
      <c r="CQ6" s="391"/>
      <c r="CR6" s="391"/>
      <c r="CS6" s="392"/>
      <c r="CT6" s="424">
        <v>97.1</v>
      </c>
      <c r="CU6" s="425"/>
      <c r="CV6" s="425"/>
      <c r="CW6" s="425"/>
      <c r="CX6" s="425"/>
      <c r="CY6" s="425"/>
      <c r="CZ6" s="425"/>
      <c r="DA6" s="426"/>
      <c r="DB6" s="424">
        <v>98.4</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87</v>
      </c>
      <c r="AN7" s="417"/>
      <c r="AO7" s="417"/>
      <c r="AP7" s="417"/>
      <c r="AQ7" s="417"/>
      <c r="AR7" s="417"/>
      <c r="AS7" s="417"/>
      <c r="AT7" s="418"/>
      <c r="AU7" s="419" t="s">
        <v>88</v>
      </c>
      <c r="AV7" s="420"/>
      <c r="AW7" s="420"/>
      <c r="AX7" s="420"/>
      <c r="AY7" s="421" t="s">
        <v>89</v>
      </c>
      <c r="AZ7" s="422"/>
      <c r="BA7" s="422"/>
      <c r="BB7" s="422"/>
      <c r="BC7" s="422"/>
      <c r="BD7" s="422"/>
      <c r="BE7" s="422"/>
      <c r="BF7" s="422"/>
      <c r="BG7" s="422"/>
      <c r="BH7" s="422"/>
      <c r="BI7" s="422"/>
      <c r="BJ7" s="422"/>
      <c r="BK7" s="422"/>
      <c r="BL7" s="422"/>
      <c r="BM7" s="423"/>
      <c r="BN7" s="387">
        <v>260138</v>
      </c>
      <c r="BO7" s="388"/>
      <c r="BP7" s="388"/>
      <c r="BQ7" s="388"/>
      <c r="BR7" s="388"/>
      <c r="BS7" s="388"/>
      <c r="BT7" s="388"/>
      <c r="BU7" s="389"/>
      <c r="BV7" s="387">
        <v>351976</v>
      </c>
      <c r="BW7" s="388"/>
      <c r="BX7" s="388"/>
      <c r="BY7" s="388"/>
      <c r="BZ7" s="388"/>
      <c r="CA7" s="388"/>
      <c r="CB7" s="388"/>
      <c r="CC7" s="389"/>
      <c r="CD7" s="390" t="s">
        <v>90</v>
      </c>
      <c r="CE7" s="391"/>
      <c r="CF7" s="391"/>
      <c r="CG7" s="391"/>
      <c r="CH7" s="391"/>
      <c r="CI7" s="391"/>
      <c r="CJ7" s="391"/>
      <c r="CK7" s="391"/>
      <c r="CL7" s="391"/>
      <c r="CM7" s="391"/>
      <c r="CN7" s="391"/>
      <c r="CO7" s="391"/>
      <c r="CP7" s="391"/>
      <c r="CQ7" s="391"/>
      <c r="CR7" s="391"/>
      <c r="CS7" s="392"/>
      <c r="CT7" s="387">
        <v>26693169</v>
      </c>
      <c r="CU7" s="388"/>
      <c r="CV7" s="388"/>
      <c r="CW7" s="388"/>
      <c r="CX7" s="388"/>
      <c r="CY7" s="388"/>
      <c r="CZ7" s="388"/>
      <c r="DA7" s="389"/>
      <c r="DB7" s="387">
        <v>27024010</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91</v>
      </c>
      <c r="AN8" s="417"/>
      <c r="AO8" s="417"/>
      <c r="AP8" s="417"/>
      <c r="AQ8" s="417"/>
      <c r="AR8" s="417"/>
      <c r="AS8" s="417"/>
      <c r="AT8" s="418"/>
      <c r="AU8" s="419" t="s">
        <v>92</v>
      </c>
      <c r="AV8" s="420"/>
      <c r="AW8" s="420"/>
      <c r="AX8" s="420"/>
      <c r="AY8" s="421" t="s">
        <v>93</v>
      </c>
      <c r="AZ8" s="422"/>
      <c r="BA8" s="422"/>
      <c r="BB8" s="422"/>
      <c r="BC8" s="422"/>
      <c r="BD8" s="422"/>
      <c r="BE8" s="422"/>
      <c r="BF8" s="422"/>
      <c r="BG8" s="422"/>
      <c r="BH8" s="422"/>
      <c r="BI8" s="422"/>
      <c r="BJ8" s="422"/>
      <c r="BK8" s="422"/>
      <c r="BL8" s="422"/>
      <c r="BM8" s="423"/>
      <c r="BN8" s="387">
        <v>702052</v>
      </c>
      <c r="BO8" s="388"/>
      <c r="BP8" s="388"/>
      <c r="BQ8" s="388"/>
      <c r="BR8" s="388"/>
      <c r="BS8" s="388"/>
      <c r="BT8" s="388"/>
      <c r="BU8" s="389"/>
      <c r="BV8" s="387">
        <v>897259</v>
      </c>
      <c r="BW8" s="388"/>
      <c r="BX8" s="388"/>
      <c r="BY8" s="388"/>
      <c r="BZ8" s="388"/>
      <c r="CA8" s="388"/>
      <c r="CB8" s="388"/>
      <c r="CC8" s="389"/>
      <c r="CD8" s="390" t="s">
        <v>94</v>
      </c>
      <c r="CE8" s="391"/>
      <c r="CF8" s="391"/>
      <c r="CG8" s="391"/>
      <c r="CH8" s="391"/>
      <c r="CI8" s="391"/>
      <c r="CJ8" s="391"/>
      <c r="CK8" s="391"/>
      <c r="CL8" s="391"/>
      <c r="CM8" s="391"/>
      <c r="CN8" s="391"/>
      <c r="CO8" s="391"/>
      <c r="CP8" s="391"/>
      <c r="CQ8" s="391"/>
      <c r="CR8" s="391"/>
      <c r="CS8" s="392"/>
      <c r="CT8" s="427">
        <v>0.59</v>
      </c>
      <c r="CU8" s="428"/>
      <c r="CV8" s="428"/>
      <c r="CW8" s="428"/>
      <c r="CX8" s="428"/>
      <c r="CY8" s="428"/>
      <c r="CZ8" s="428"/>
      <c r="DA8" s="429"/>
      <c r="DB8" s="427">
        <v>0.6</v>
      </c>
      <c r="DC8" s="428"/>
      <c r="DD8" s="428"/>
      <c r="DE8" s="428"/>
      <c r="DF8" s="428"/>
      <c r="DG8" s="428"/>
      <c r="DH8" s="428"/>
      <c r="DI8" s="429"/>
      <c r="DJ8" s="139"/>
      <c r="DK8" s="139"/>
      <c r="DL8" s="139"/>
      <c r="DM8" s="139"/>
      <c r="DN8" s="139"/>
      <c r="DO8" s="139"/>
    </row>
    <row r="9" spans="1:119" ht="18.75" customHeight="1" thickBot="1">
      <c r="A9" s="140"/>
      <c r="B9" s="381" t="s">
        <v>95</v>
      </c>
      <c r="C9" s="382"/>
      <c r="D9" s="382"/>
      <c r="E9" s="382"/>
      <c r="F9" s="382"/>
      <c r="G9" s="382"/>
      <c r="H9" s="382"/>
      <c r="I9" s="382"/>
      <c r="J9" s="382"/>
      <c r="K9" s="430"/>
      <c r="L9" s="431" t="s">
        <v>96</v>
      </c>
      <c r="M9" s="432"/>
      <c r="N9" s="432"/>
      <c r="O9" s="432"/>
      <c r="P9" s="432"/>
      <c r="Q9" s="433"/>
      <c r="R9" s="434">
        <v>96194</v>
      </c>
      <c r="S9" s="435"/>
      <c r="T9" s="435"/>
      <c r="U9" s="435"/>
      <c r="V9" s="436"/>
      <c r="W9" s="344" t="s">
        <v>97</v>
      </c>
      <c r="X9" s="345"/>
      <c r="Y9" s="345"/>
      <c r="Z9" s="345"/>
      <c r="AA9" s="345"/>
      <c r="AB9" s="345"/>
      <c r="AC9" s="345"/>
      <c r="AD9" s="345"/>
      <c r="AE9" s="345"/>
      <c r="AF9" s="345"/>
      <c r="AG9" s="345"/>
      <c r="AH9" s="345"/>
      <c r="AI9" s="345"/>
      <c r="AJ9" s="345"/>
      <c r="AK9" s="345"/>
      <c r="AL9" s="346"/>
      <c r="AM9" s="416" t="s">
        <v>98</v>
      </c>
      <c r="AN9" s="417"/>
      <c r="AO9" s="417"/>
      <c r="AP9" s="417"/>
      <c r="AQ9" s="417"/>
      <c r="AR9" s="417"/>
      <c r="AS9" s="417"/>
      <c r="AT9" s="418"/>
      <c r="AU9" s="419" t="s">
        <v>77</v>
      </c>
      <c r="AV9" s="420"/>
      <c r="AW9" s="420"/>
      <c r="AX9" s="420"/>
      <c r="AY9" s="421" t="s">
        <v>99</v>
      </c>
      <c r="AZ9" s="422"/>
      <c r="BA9" s="422"/>
      <c r="BB9" s="422"/>
      <c r="BC9" s="422"/>
      <c r="BD9" s="422"/>
      <c r="BE9" s="422"/>
      <c r="BF9" s="422"/>
      <c r="BG9" s="422"/>
      <c r="BH9" s="422"/>
      <c r="BI9" s="422"/>
      <c r="BJ9" s="422"/>
      <c r="BK9" s="422"/>
      <c r="BL9" s="422"/>
      <c r="BM9" s="423"/>
      <c r="BN9" s="387">
        <v>-195207</v>
      </c>
      <c r="BO9" s="388"/>
      <c r="BP9" s="388"/>
      <c r="BQ9" s="388"/>
      <c r="BR9" s="388"/>
      <c r="BS9" s="388"/>
      <c r="BT9" s="388"/>
      <c r="BU9" s="389"/>
      <c r="BV9" s="387">
        <v>324640</v>
      </c>
      <c r="BW9" s="388"/>
      <c r="BX9" s="388"/>
      <c r="BY9" s="388"/>
      <c r="BZ9" s="388"/>
      <c r="CA9" s="388"/>
      <c r="CB9" s="388"/>
      <c r="CC9" s="389"/>
      <c r="CD9" s="390" t="s">
        <v>100</v>
      </c>
      <c r="CE9" s="391"/>
      <c r="CF9" s="391"/>
      <c r="CG9" s="391"/>
      <c r="CH9" s="391"/>
      <c r="CI9" s="391"/>
      <c r="CJ9" s="391"/>
      <c r="CK9" s="391"/>
      <c r="CL9" s="391"/>
      <c r="CM9" s="391"/>
      <c r="CN9" s="391"/>
      <c r="CO9" s="391"/>
      <c r="CP9" s="391"/>
      <c r="CQ9" s="391"/>
      <c r="CR9" s="391"/>
      <c r="CS9" s="392"/>
      <c r="CT9" s="384">
        <v>22.1</v>
      </c>
      <c r="CU9" s="385"/>
      <c r="CV9" s="385"/>
      <c r="CW9" s="385"/>
      <c r="CX9" s="385"/>
      <c r="CY9" s="385"/>
      <c r="CZ9" s="385"/>
      <c r="DA9" s="386"/>
      <c r="DB9" s="384">
        <v>21.9</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101</v>
      </c>
      <c r="M10" s="417"/>
      <c r="N10" s="417"/>
      <c r="O10" s="417"/>
      <c r="P10" s="417"/>
      <c r="Q10" s="418"/>
      <c r="R10" s="438">
        <v>100509</v>
      </c>
      <c r="S10" s="439"/>
      <c r="T10" s="439"/>
      <c r="U10" s="439"/>
      <c r="V10" s="440"/>
      <c r="W10" s="375"/>
      <c r="X10" s="376"/>
      <c r="Y10" s="376"/>
      <c r="Z10" s="376"/>
      <c r="AA10" s="376"/>
      <c r="AB10" s="376"/>
      <c r="AC10" s="376"/>
      <c r="AD10" s="376"/>
      <c r="AE10" s="376"/>
      <c r="AF10" s="376"/>
      <c r="AG10" s="376"/>
      <c r="AH10" s="376"/>
      <c r="AI10" s="376"/>
      <c r="AJ10" s="376"/>
      <c r="AK10" s="376"/>
      <c r="AL10" s="379"/>
      <c r="AM10" s="416" t="s">
        <v>102</v>
      </c>
      <c r="AN10" s="417"/>
      <c r="AO10" s="417"/>
      <c r="AP10" s="417"/>
      <c r="AQ10" s="417"/>
      <c r="AR10" s="417"/>
      <c r="AS10" s="417"/>
      <c r="AT10" s="418"/>
      <c r="AU10" s="419" t="s">
        <v>103</v>
      </c>
      <c r="AV10" s="420"/>
      <c r="AW10" s="420"/>
      <c r="AX10" s="420"/>
      <c r="AY10" s="421" t="s">
        <v>104</v>
      </c>
      <c r="AZ10" s="422"/>
      <c r="BA10" s="422"/>
      <c r="BB10" s="422"/>
      <c r="BC10" s="422"/>
      <c r="BD10" s="422"/>
      <c r="BE10" s="422"/>
      <c r="BF10" s="422"/>
      <c r="BG10" s="422"/>
      <c r="BH10" s="422"/>
      <c r="BI10" s="422"/>
      <c r="BJ10" s="422"/>
      <c r="BK10" s="422"/>
      <c r="BL10" s="422"/>
      <c r="BM10" s="423"/>
      <c r="BN10" s="387">
        <v>7823</v>
      </c>
      <c r="BO10" s="388"/>
      <c r="BP10" s="388"/>
      <c r="BQ10" s="388"/>
      <c r="BR10" s="388"/>
      <c r="BS10" s="388"/>
      <c r="BT10" s="388"/>
      <c r="BU10" s="389"/>
      <c r="BV10" s="387">
        <v>2183</v>
      </c>
      <c r="BW10" s="388"/>
      <c r="BX10" s="388"/>
      <c r="BY10" s="388"/>
      <c r="BZ10" s="388"/>
      <c r="CA10" s="388"/>
      <c r="CB10" s="388"/>
      <c r="CC10" s="38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106</v>
      </c>
      <c r="M11" s="442"/>
      <c r="N11" s="442"/>
      <c r="O11" s="442"/>
      <c r="P11" s="442"/>
      <c r="Q11" s="443"/>
      <c r="R11" s="444" t="s">
        <v>107</v>
      </c>
      <c r="S11" s="445"/>
      <c r="T11" s="445"/>
      <c r="U11" s="445"/>
      <c r="V11" s="446"/>
      <c r="W11" s="375"/>
      <c r="X11" s="376"/>
      <c r="Y11" s="376"/>
      <c r="Z11" s="376"/>
      <c r="AA11" s="376"/>
      <c r="AB11" s="376"/>
      <c r="AC11" s="376"/>
      <c r="AD11" s="376"/>
      <c r="AE11" s="376"/>
      <c r="AF11" s="376"/>
      <c r="AG11" s="376"/>
      <c r="AH11" s="376"/>
      <c r="AI11" s="376"/>
      <c r="AJ11" s="376"/>
      <c r="AK11" s="376"/>
      <c r="AL11" s="379"/>
      <c r="AM11" s="416" t="s">
        <v>108</v>
      </c>
      <c r="AN11" s="417"/>
      <c r="AO11" s="417"/>
      <c r="AP11" s="417"/>
      <c r="AQ11" s="417"/>
      <c r="AR11" s="417"/>
      <c r="AS11" s="417"/>
      <c r="AT11" s="418"/>
      <c r="AU11" s="419" t="s">
        <v>109</v>
      </c>
      <c r="AV11" s="420"/>
      <c r="AW11" s="420"/>
      <c r="AX11" s="420"/>
      <c r="AY11" s="421" t="s">
        <v>110</v>
      </c>
      <c r="AZ11" s="422"/>
      <c r="BA11" s="422"/>
      <c r="BB11" s="422"/>
      <c r="BC11" s="422"/>
      <c r="BD11" s="422"/>
      <c r="BE11" s="422"/>
      <c r="BF11" s="422"/>
      <c r="BG11" s="422"/>
      <c r="BH11" s="422"/>
      <c r="BI11" s="422"/>
      <c r="BJ11" s="422"/>
      <c r="BK11" s="422"/>
      <c r="BL11" s="422"/>
      <c r="BM11" s="423"/>
      <c r="BN11" s="387">
        <v>1076152</v>
      </c>
      <c r="BO11" s="388"/>
      <c r="BP11" s="388"/>
      <c r="BQ11" s="388"/>
      <c r="BR11" s="388"/>
      <c r="BS11" s="388"/>
      <c r="BT11" s="388"/>
      <c r="BU11" s="389"/>
      <c r="BV11" s="387">
        <v>842661</v>
      </c>
      <c r="BW11" s="388"/>
      <c r="BX11" s="388"/>
      <c r="BY11" s="388"/>
      <c r="BZ11" s="388"/>
      <c r="CA11" s="388"/>
      <c r="CB11" s="388"/>
      <c r="CC11" s="389"/>
      <c r="CD11" s="390" t="s">
        <v>111</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113</v>
      </c>
      <c r="C12" s="448"/>
      <c r="D12" s="448"/>
      <c r="E12" s="448"/>
      <c r="F12" s="448"/>
      <c r="G12" s="448"/>
      <c r="H12" s="448"/>
      <c r="I12" s="448"/>
      <c r="J12" s="448"/>
      <c r="K12" s="449"/>
      <c r="L12" s="456" t="s">
        <v>114</v>
      </c>
      <c r="M12" s="457"/>
      <c r="N12" s="457"/>
      <c r="O12" s="457"/>
      <c r="P12" s="457"/>
      <c r="Q12" s="458"/>
      <c r="R12" s="459">
        <v>97009</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t="s">
        <v>120</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122</v>
      </c>
      <c r="N13" s="476"/>
      <c r="O13" s="476"/>
      <c r="P13" s="476"/>
      <c r="Q13" s="477"/>
      <c r="R13" s="468">
        <v>95045</v>
      </c>
      <c r="S13" s="469"/>
      <c r="T13" s="469"/>
      <c r="U13" s="469"/>
      <c r="V13" s="470"/>
      <c r="W13" s="403" t="s">
        <v>123</v>
      </c>
      <c r="X13" s="404"/>
      <c r="Y13" s="404"/>
      <c r="Z13" s="404"/>
      <c r="AA13" s="404"/>
      <c r="AB13" s="394"/>
      <c r="AC13" s="438">
        <v>2386</v>
      </c>
      <c r="AD13" s="439"/>
      <c r="AE13" s="439"/>
      <c r="AF13" s="439"/>
      <c r="AG13" s="478"/>
      <c r="AH13" s="438">
        <v>2464</v>
      </c>
      <c r="AI13" s="439"/>
      <c r="AJ13" s="439"/>
      <c r="AK13" s="439"/>
      <c r="AL13" s="440"/>
      <c r="AM13" s="416" t="s">
        <v>124</v>
      </c>
      <c r="AN13" s="417"/>
      <c r="AO13" s="417"/>
      <c r="AP13" s="417"/>
      <c r="AQ13" s="417"/>
      <c r="AR13" s="417"/>
      <c r="AS13" s="417"/>
      <c r="AT13" s="418"/>
      <c r="AU13" s="419" t="s">
        <v>118</v>
      </c>
      <c r="AV13" s="420"/>
      <c r="AW13" s="420"/>
      <c r="AX13" s="420"/>
      <c r="AY13" s="421" t="s">
        <v>125</v>
      </c>
      <c r="AZ13" s="422"/>
      <c r="BA13" s="422"/>
      <c r="BB13" s="422"/>
      <c r="BC13" s="422"/>
      <c r="BD13" s="422"/>
      <c r="BE13" s="422"/>
      <c r="BF13" s="422"/>
      <c r="BG13" s="422"/>
      <c r="BH13" s="422"/>
      <c r="BI13" s="422"/>
      <c r="BJ13" s="422"/>
      <c r="BK13" s="422"/>
      <c r="BL13" s="422"/>
      <c r="BM13" s="423"/>
      <c r="BN13" s="387">
        <v>888768</v>
      </c>
      <c r="BO13" s="388"/>
      <c r="BP13" s="388"/>
      <c r="BQ13" s="388"/>
      <c r="BR13" s="388"/>
      <c r="BS13" s="388"/>
      <c r="BT13" s="388"/>
      <c r="BU13" s="389"/>
      <c r="BV13" s="387">
        <v>1169484</v>
      </c>
      <c r="BW13" s="388"/>
      <c r="BX13" s="388"/>
      <c r="BY13" s="388"/>
      <c r="BZ13" s="388"/>
      <c r="CA13" s="388"/>
      <c r="CB13" s="388"/>
      <c r="CC13" s="389"/>
      <c r="CD13" s="390" t="s">
        <v>126</v>
      </c>
      <c r="CE13" s="391"/>
      <c r="CF13" s="391"/>
      <c r="CG13" s="391"/>
      <c r="CH13" s="391"/>
      <c r="CI13" s="391"/>
      <c r="CJ13" s="391"/>
      <c r="CK13" s="391"/>
      <c r="CL13" s="391"/>
      <c r="CM13" s="391"/>
      <c r="CN13" s="391"/>
      <c r="CO13" s="391"/>
      <c r="CP13" s="391"/>
      <c r="CQ13" s="391"/>
      <c r="CR13" s="391"/>
      <c r="CS13" s="392"/>
      <c r="CT13" s="384">
        <v>7.7</v>
      </c>
      <c r="CU13" s="385"/>
      <c r="CV13" s="385"/>
      <c r="CW13" s="385"/>
      <c r="CX13" s="385"/>
      <c r="CY13" s="385"/>
      <c r="CZ13" s="385"/>
      <c r="DA13" s="386"/>
      <c r="DB13" s="384">
        <v>8.6</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127</v>
      </c>
      <c r="M14" s="466"/>
      <c r="N14" s="466"/>
      <c r="O14" s="466"/>
      <c r="P14" s="466"/>
      <c r="Q14" s="467"/>
      <c r="R14" s="468">
        <v>97872</v>
      </c>
      <c r="S14" s="469"/>
      <c r="T14" s="469"/>
      <c r="U14" s="469"/>
      <c r="V14" s="470"/>
      <c r="W14" s="377"/>
      <c r="X14" s="378"/>
      <c r="Y14" s="378"/>
      <c r="Z14" s="378"/>
      <c r="AA14" s="378"/>
      <c r="AB14" s="367"/>
      <c r="AC14" s="471">
        <v>5.6</v>
      </c>
      <c r="AD14" s="472"/>
      <c r="AE14" s="472"/>
      <c r="AF14" s="472"/>
      <c r="AG14" s="473"/>
      <c r="AH14" s="471">
        <v>5.8</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128</v>
      </c>
      <c r="CE14" s="480"/>
      <c r="CF14" s="480"/>
      <c r="CG14" s="480"/>
      <c r="CH14" s="480"/>
      <c r="CI14" s="480"/>
      <c r="CJ14" s="480"/>
      <c r="CK14" s="480"/>
      <c r="CL14" s="480"/>
      <c r="CM14" s="480"/>
      <c r="CN14" s="480"/>
      <c r="CO14" s="480"/>
      <c r="CP14" s="480"/>
      <c r="CQ14" s="480"/>
      <c r="CR14" s="480"/>
      <c r="CS14" s="481"/>
      <c r="CT14" s="482">
        <v>50.9</v>
      </c>
      <c r="CU14" s="483"/>
      <c r="CV14" s="483"/>
      <c r="CW14" s="483"/>
      <c r="CX14" s="483"/>
      <c r="CY14" s="483"/>
      <c r="CZ14" s="483"/>
      <c r="DA14" s="484"/>
      <c r="DB14" s="482">
        <v>48.7</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122</v>
      </c>
      <c r="N15" s="476"/>
      <c r="O15" s="476"/>
      <c r="P15" s="476"/>
      <c r="Q15" s="477"/>
      <c r="R15" s="468">
        <v>96102</v>
      </c>
      <c r="S15" s="469"/>
      <c r="T15" s="469"/>
      <c r="U15" s="469"/>
      <c r="V15" s="470"/>
      <c r="W15" s="403" t="s">
        <v>129</v>
      </c>
      <c r="X15" s="404"/>
      <c r="Y15" s="404"/>
      <c r="Z15" s="404"/>
      <c r="AA15" s="404"/>
      <c r="AB15" s="394"/>
      <c r="AC15" s="438">
        <v>13304</v>
      </c>
      <c r="AD15" s="439"/>
      <c r="AE15" s="439"/>
      <c r="AF15" s="439"/>
      <c r="AG15" s="478"/>
      <c r="AH15" s="438">
        <v>13358</v>
      </c>
      <c r="AI15" s="439"/>
      <c r="AJ15" s="439"/>
      <c r="AK15" s="439"/>
      <c r="AL15" s="440"/>
      <c r="AM15" s="416"/>
      <c r="AN15" s="417"/>
      <c r="AO15" s="417"/>
      <c r="AP15" s="417"/>
      <c r="AQ15" s="417"/>
      <c r="AR15" s="417"/>
      <c r="AS15" s="417"/>
      <c r="AT15" s="418"/>
      <c r="AU15" s="419"/>
      <c r="AV15" s="420"/>
      <c r="AW15" s="420"/>
      <c r="AX15" s="420"/>
      <c r="AY15" s="347" t="s">
        <v>130</v>
      </c>
      <c r="AZ15" s="348"/>
      <c r="BA15" s="348"/>
      <c r="BB15" s="348"/>
      <c r="BC15" s="348"/>
      <c r="BD15" s="348"/>
      <c r="BE15" s="348"/>
      <c r="BF15" s="348"/>
      <c r="BG15" s="348"/>
      <c r="BH15" s="348"/>
      <c r="BI15" s="348"/>
      <c r="BJ15" s="348"/>
      <c r="BK15" s="348"/>
      <c r="BL15" s="348"/>
      <c r="BM15" s="349"/>
      <c r="BN15" s="350">
        <v>11991804</v>
      </c>
      <c r="BO15" s="351"/>
      <c r="BP15" s="351"/>
      <c r="BQ15" s="351"/>
      <c r="BR15" s="351"/>
      <c r="BS15" s="351"/>
      <c r="BT15" s="351"/>
      <c r="BU15" s="352"/>
      <c r="BV15" s="350">
        <v>12191187</v>
      </c>
      <c r="BW15" s="351"/>
      <c r="BX15" s="351"/>
      <c r="BY15" s="351"/>
      <c r="BZ15" s="351"/>
      <c r="CA15" s="351"/>
      <c r="CB15" s="351"/>
      <c r="CC15" s="352"/>
      <c r="CD15" s="485" t="s">
        <v>131</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132</v>
      </c>
      <c r="M16" s="496"/>
      <c r="N16" s="496"/>
      <c r="O16" s="496"/>
      <c r="P16" s="496"/>
      <c r="Q16" s="497"/>
      <c r="R16" s="488" t="s">
        <v>133</v>
      </c>
      <c r="S16" s="489"/>
      <c r="T16" s="489"/>
      <c r="U16" s="489"/>
      <c r="V16" s="490"/>
      <c r="W16" s="377"/>
      <c r="X16" s="378"/>
      <c r="Y16" s="378"/>
      <c r="Z16" s="378"/>
      <c r="AA16" s="378"/>
      <c r="AB16" s="367"/>
      <c r="AC16" s="471">
        <v>31</v>
      </c>
      <c r="AD16" s="472"/>
      <c r="AE16" s="472"/>
      <c r="AF16" s="472"/>
      <c r="AG16" s="473"/>
      <c r="AH16" s="471">
        <v>31.4</v>
      </c>
      <c r="AI16" s="472"/>
      <c r="AJ16" s="472"/>
      <c r="AK16" s="472"/>
      <c r="AL16" s="474"/>
      <c r="AM16" s="416"/>
      <c r="AN16" s="417"/>
      <c r="AO16" s="417"/>
      <c r="AP16" s="417"/>
      <c r="AQ16" s="417"/>
      <c r="AR16" s="417"/>
      <c r="AS16" s="417"/>
      <c r="AT16" s="418"/>
      <c r="AU16" s="419"/>
      <c r="AV16" s="420"/>
      <c r="AW16" s="420"/>
      <c r="AX16" s="420"/>
      <c r="AY16" s="421" t="s">
        <v>134</v>
      </c>
      <c r="AZ16" s="422"/>
      <c r="BA16" s="422"/>
      <c r="BB16" s="422"/>
      <c r="BC16" s="422"/>
      <c r="BD16" s="422"/>
      <c r="BE16" s="422"/>
      <c r="BF16" s="422"/>
      <c r="BG16" s="422"/>
      <c r="BH16" s="422"/>
      <c r="BI16" s="422"/>
      <c r="BJ16" s="422"/>
      <c r="BK16" s="422"/>
      <c r="BL16" s="422"/>
      <c r="BM16" s="423"/>
      <c r="BN16" s="387">
        <v>20851738</v>
      </c>
      <c r="BO16" s="388"/>
      <c r="BP16" s="388"/>
      <c r="BQ16" s="388"/>
      <c r="BR16" s="388"/>
      <c r="BS16" s="388"/>
      <c r="BT16" s="388"/>
      <c r="BU16" s="389"/>
      <c r="BV16" s="387">
        <v>20356189</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135</v>
      </c>
      <c r="N17" s="492"/>
      <c r="O17" s="492"/>
      <c r="P17" s="492"/>
      <c r="Q17" s="493"/>
      <c r="R17" s="488" t="s">
        <v>136</v>
      </c>
      <c r="S17" s="489"/>
      <c r="T17" s="489"/>
      <c r="U17" s="489"/>
      <c r="V17" s="490"/>
      <c r="W17" s="403" t="s">
        <v>137</v>
      </c>
      <c r="X17" s="404"/>
      <c r="Y17" s="404"/>
      <c r="Z17" s="404"/>
      <c r="AA17" s="404"/>
      <c r="AB17" s="394"/>
      <c r="AC17" s="438">
        <v>27247</v>
      </c>
      <c r="AD17" s="439"/>
      <c r="AE17" s="439"/>
      <c r="AF17" s="439"/>
      <c r="AG17" s="478"/>
      <c r="AH17" s="438">
        <v>26711</v>
      </c>
      <c r="AI17" s="439"/>
      <c r="AJ17" s="439"/>
      <c r="AK17" s="439"/>
      <c r="AL17" s="440"/>
      <c r="AM17" s="416"/>
      <c r="AN17" s="417"/>
      <c r="AO17" s="417"/>
      <c r="AP17" s="417"/>
      <c r="AQ17" s="417"/>
      <c r="AR17" s="417"/>
      <c r="AS17" s="417"/>
      <c r="AT17" s="418"/>
      <c r="AU17" s="419"/>
      <c r="AV17" s="420"/>
      <c r="AW17" s="420"/>
      <c r="AX17" s="420"/>
      <c r="AY17" s="421" t="s">
        <v>138</v>
      </c>
      <c r="AZ17" s="422"/>
      <c r="BA17" s="422"/>
      <c r="BB17" s="422"/>
      <c r="BC17" s="422"/>
      <c r="BD17" s="422"/>
      <c r="BE17" s="422"/>
      <c r="BF17" s="422"/>
      <c r="BG17" s="422"/>
      <c r="BH17" s="422"/>
      <c r="BI17" s="422"/>
      <c r="BJ17" s="422"/>
      <c r="BK17" s="422"/>
      <c r="BL17" s="422"/>
      <c r="BM17" s="423"/>
      <c r="BN17" s="387">
        <v>15244077</v>
      </c>
      <c r="BO17" s="388"/>
      <c r="BP17" s="388"/>
      <c r="BQ17" s="388"/>
      <c r="BR17" s="388"/>
      <c r="BS17" s="388"/>
      <c r="BT17" s="388"/>
      <c r="BU17" s="389"/>
      <c r="BV17" s="387">
        <v>15490265</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139</v>
      </c>
      <c r="C18" s="430"/>
      <c r="D18" s="430"/>
      <c r="E18" s="499"/>
      <c r="F18" s="499"/>
      <c r="G18" s="499"/>
      <c r="H18" s="499"/>
      <c r="I18" s="499"/>
      <c r="J18" s="499"/>
      <c r="K18" s="499"/>
      <c r="L18" s="500">
        <v>471.55</v>
      </c>
      <c r="M18" s="500"/>
      <c r="N18" s="500"/>
      <c r="O18" s="500"/>
      <c r="P18" s="500"/>
      <c r="Q18" s="500"/>
      <c r="R18" s="501"/>
      <c r="S18" s="501"/>
      <c r="T18" s="501"/>
      <c r="U18" s="501"/>
      <c r="V18" s="502"/>
      <c r="W18" s="405"/>
      <c r="X18" s="406"/>
      <c r="Y18" s="406"/>
      <c r="Z18" s="406"/>
      <c r="AA18" s="406"/>
      <c r="AB18" s="397"/>
      <c r="AC18" s="503">
        <v>63.5</v>
      </c>
      <c r="AD18" s="504"/>
      <c r="AE18" s="504"/>
      <c r="AF18" s="504"/>
      <c r="AG18" s="505"/>
      <c r="AH18" s="503">
        <v>62.8</v>
      </c>
      <c r="AI18" s="504"/>
      <c r="AJ18" s="504"/>
      <c r="AK18" s="504"/>
      <c r="AL18" s="506"/>
      <c r="AM18" s="416"/>
      <c r="AN18" s="417"/>
      <c r="AO18" s="417"/>
      <c r="AP18" s="417"/>
      <c r="AQ18" s="417"/>
      <c r="AR18" s="417"/>
      <c r="AS18" s="417"/>
      <c r="AT18" s="418"/>
      <c r="AU18" s="419"/>
      <c r="AV18" s="420"/>
      <c r="AW18" s="420"/>
      <c r="AX18" s="420"/>
      <c r="AY18" s="421" t="s">
        <v>140</v>
      </c>
      <c r="AZ18" s="422"/>
      <c r="BA18" s="422"/>
      <c r="BB18" s="422"/>
      <c r="BC18" s="422"/>
      <c r="BD18" s="422"/>
      <c r="BE18" s="422"/>
      <c r="BF18" s="422"/>
      <c r="BG18" s="422"/>
      <c r="BH18" s="422"/>
      <c r="BI18" s="422"/>
      <c r="BJ18" s="422"/>
      <c r="BK18" s="422"/>
      <c r="BL18" s="422"/>
      <c r="BM18" s="423"/>
      <c r="BN18" s="387">
        <v>24857546</v>
      </c>
      <c r="BO18" s="388"/>
      <c r="BP18" s="388"/>
      <c r="BQ18" s="388"/>
      <c r="BR18" s="388"/>
      <c r="BS18" s="388"/>
      <c r="BT18" s="388"/>
      <c r="BU18" s="389"/>
      <c r="BV18" s="387">
        <v>24927445</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141</v>
      </c>
      <c r="C19" s="430"/>
      <c r="D19" s="430"/>
      <c r="E19" s="499"/>
      <c r="F19" s="499"/>
      <c r="G19" s="499"/>
      <c r="H19" s="499"/>
      <c r="I19" s="499"/>
      <c r="J19" s="499"/>
      <c r="K19" s="499"/>
      <c r="L19" s="507">
        <v>204</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142</v>
      </c>
      <c r="AZ19" s="422"/>
      <c r="BA19" s="422"/>
      <c r="BB19" s="422"/>
      <c r="BC19" s="422"/>
      <c r="BD19" s="422"/>
      <c r="BE19" s="422"/>
      <c r="BF19" s="422"/>
      <c r="BG19" s="422"/>
      <c r="BH19" s="422"/>
      <c r="BI19" s="422"/>
      <c r="BJ19" s="422"/>
      <c r="BK19" s="422"/>
      <c r="BL19" s="422"/>
      <c r="BM19" s="423"/>
      <c r="BN19" s="387">
        <v>30728827</v>
      </c>
      <c r="BO19" s="388"/>
      <c r="BP19" s="388"/>
      <c r="BQ19" s="388"/>
      <c r="BR19" s="388"/>
      <c r="BS19" s="388"/>
      <c r="BT19" s="388"/>
      <c r="BU19" s="389"/>
      <c r="BV19" s="387">
        <v>30320860</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143</v>
      </c>
      <c r="C20" s="430"/>
      <c r="D20" s="430"/>
      <c r="E20" s="499"/>
      <c r="F20" s="499"/>
      <c r="G20" s="499"/>
      <c r="H20" s="499"/>
      <c r="I20" s="499"/>
      <c r="J20" s="499"/>
      <c r="K20" s="499"/>
      <c r="L20" s="507">
        <v>39888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145</v>
      </c>
      <c r="C22" s="518"/>
      <c r="D22" s="519"/>
      <c r="E22" s="399" t="s">
        <v>1</v>
      </c>
      <c r="F22" s="404"/>
      <c r="G22" s="404"/>
      <c r="H22" s="404"/>
      <c r="I22" s="404"/>
      <c r="J22" s="404"/>
      <c r="K22" s="394"/>
      <c r="L22" s="399" t="s">
        <v>146</v>
      </c>
      <c r="M22" s="404"/>
      <c r="N22" s="404"/>
      <c r="O22" s="404"/>
      <c r="P22" s="394"/>
      <c r="Q22" s="526" t="s">
        <v>147</v>
      </c>
      <c r="R22" s="527"/>
      <c r="S22" s="527"/>
      <c r="T22" s="527"/>
      <c r="U22" s="527"/>
      <c r="V22" s="528"/>
      <c r="W22" s="532" t="s">
        <v>148</v>
      </c>
      <c r="X22" s="518"/>
      <c r="Y22" s="519"/>
      <c r="Z22" s="399" t="s">
        <v>1</v>
      </c>
      <c r="AA22" s="404"/>
      <c r="AB22" s="404"/>
      <c r="AC22" s="404"/>
      <c r="AD22" s="404"/>
      <c r="AE22" s="404"/>
      <c r="AF22" s="404"/>
      <c r="AG22" s="394"/>
      <c r="AH22" s="545" t="s">
        <v>149</v>
      </c>
      <c r="AI22" s="404"/>
      <c r="AJ22" s="404"/>
      <c r="AK22" s="404"/>
      <c r="AL22" s="394"/>
      <c r="AM22" s="545" t="s">
        <v>150</v>
      </c>
      <c r="AN22" s="546"/>
      <c r="AO22" s="546"/>
      <c r="AP22" s="546"/>
      <c r="AQ22" s="546"/>
      <c r="AR22" s="547"/>
      <c r="AS22" s="526" t="s">
        <v>147</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151</v>
      </c>
      <c r="AZ23" s="348"/>
      <c r="BA23" s="348"/>
      <c r="BB23" s="348"/>
      <c r="BC23" s="348"/>
      <c r="BD23" s="348"/>
      <c r="BE23" s="348"/>
      <c r="BF23" s="348"/>
      <c r="BG23" s="348"/>
      <c r="BH23" s="348"/>
      <c r="BI23" s="348"/>
      <c r="BJ23" s="348"/>
      <c r="BK23" s="348"/>
      <c r="BL23" s="348"/>
      <c r="BM23" s="349"/>
      <c r="BN23" s="387">
        <v>63001148</v>
      </c>
      <c r="BO23" s="388"/>
      <c r="BP23" s="388"/>
      <c r="BQ23" s="388"/>
      <c r="BR23" s="388"/>
      <c r="BS23" s="388"/>
      <c r="BT23" s="388"/>
      <c r="BU23" s="389"/>
      <c r="BV23" s="387">
        <v>60544811</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152</v>
      </c>
      <c r="F24" s="417"/>
      <c r="G24" s="417"/>
      <c r="H24" s="417"/>
      <c r="I24" s="417"/>
      <c r="J24" s="417"/>
      <c r="K24" s="418"/>
      <c r="L24" s="438">
        <v>1</v>
      </c>
      <c r="M24" s="439"/>
      <c r="N24" s="439"/>
      <c r="O24" s="439"/>
      <c r="P24" s="478"/>
      <c r="Q24" s="438">
        <v>9430</v>
      </c>
      <c r="R24" s="439"/>
      <c r="S24" s="439"/>
      <c r="T24" s="439"/>
      <c r="U24" s="439"/>
      <c r="V24" s="478"/>
      <c r="W24" s="533"/>
      <c r="X24" s="521"/>
      <c r="Y24" s="522"/>
      <c r="Z24" s="437" t="s">
        <v>153</v>
      </c>
      <c r="AA24" s="417"/>
      <c r="AB24" s="417"/>
      <c r="AC24" s="417"/>
      <c r="AD24" s="417"/>
      <c r="AE24" s="417"/>
      <c r="AF24" s="417"/>
      <c r="AG24" s="418"/>
      <c r="AH24" s="438">
        <v>799</v>
      </c>
      <c r="AI24" s="439"/>
      <c r="AJ24" s="439"/>
      <c r="AK24" s="439"/>
      <c r="AL24" s="478"/>
      <c r="AM24" s="438">
        <v>2503267</v>
      </c>
      <c r="AN24" s="439"/>
      <c r="AO24" s="439"/>
      <c r="AP24" s="439"/>
      <c r="AQ24" s="439"/>
      <c r="AR24" s="478"/>
      <c r="AS24" s="438">
        <v>3133</v>
      </c>
      <c r="AT24" s="439"/>
      <c r="AU24" s="439"/>
      <c r="AV24" s="439"/>
      <c r="AW24" s="439"/>
      <c r="AX24" s="440"/>
      <c r="AY24" s="553" t="s">
        <v>154</v>
      </c>
      <c r="AZ24" s="554"/>
      <c r="BA24" s="554"/>
      <c r="BB24" s="554"/>
      <c r="BC24" s="554"/>
      <c r="BD24" s="554"/>
      <c r="BE24" s="554"/>
      <c r="BF24" s="554"/>
      <c r="BG24" s="554"/>
      <c r="BH24" s="554"/>
      <c r="BI24" s="554"/>
      <c r="BJ24" s="554"/>
      <c r="BK24" s="554"/>
      <c r="BL24" s="554"/>
      <c r="BM24" s="555"/>
      <c r="BN24" s="387">
        <v>41237480</v>
      </c>
      <c r="BO24" s="388"/>
      <c r="BP24" s="388"/>
      <c r="BQ24" s="388"/>
      <c r="BR24" s="388"/>
      <c r="BS24" s="388"/>
      <c r="BT24" s="388"/>
      <c r="BU24" s="389"/>
      <c r="BV24" s="387">
        <v>39258782</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155</v>
      </c>
      <c r="F25" s="417"/>
      <c r="G25" s="417"/>
      <c r="H25" s="417"/>
      <c r="I25" s="417"/>
      <c r="J25" s="417"/>
      <c r="K25" s="418"/>
      <c r="L25" s="438">
        <v>2</v>
      </c>
      <c r="M25" s="439"/>
      <c r="N25" s="439"/>
      <c r="O25" s="439"/>
      <c r="P25" s="478"/>
      <c r="Q25" s="438">
        <v>7440</v>
      </c>
      <c r="R25" s="439"/>
      <c r="S25" s="439"/>
      <c r="T25" s="439"/>
      <c r="U25" s="439"/>
      <c r="V25" s="478"/>
      <c r="W25" s="533"/>
      <c r="X25" s="521"/>
      <c r="Y25" s="522"/>
      <c r="Z25" s="437" t="s">
        <v>156</v>
      </c>
      <c r="AA25" s="417"/>
      <c r="AB25" s="417"/>
      <c r="AC25" s="417"/>
      <c r="AD25" s="417"/>
      <c r="AE25" s="417"/>
      <c r="AF25" s="417"/>
      <c r="AG25" s="418"/>
      <c r="AH25" s="438">
        <v>162</v>
      </c>
      <c r="AI25" s="439"/>
      <c r="AJ25" s="439"/>
      <c r="AK25" s="439"/>
      <c r="AL25" s="478"/>
      <c r="AM25" s="438">
        <v>531684</v>
      </c>
      <c r="AN25" s="439"/>
      <c r="AO25" s="439"/>
      <c r="AP25" s="439"/>
      <c r="AQ25" s="439"/>
      <c r="AR25" s="478"/>
      <c r="AS25" s="438">
        <v>3282</v>
      </c>
      <c r="AT25" s="439"/>
      <c r="AU25" s="439"/>
      <c r="AV25" s="439"/>
      <c r="AW25" s="439"/>
      <c r="AX25" s="440"/>
      <c r="AY25" s="347" t="s">
        <v>157</v>
      </c>
      <c r="AZ25" s="348"/>
      <c r="BA25" s="348"/>
      <c r="BB25" s="348"/>
      <c r="BC25" s="348"/>
      <c r="BD25" s="348"/>
      <c r="BE25" s="348"/>
      <c r="BF25" s="348"/>
      <c r="BG25" s="348"/>
      <c r="BH25" s="348"/>
      <c r="BI25" s="348"/>
      <c r="BJ25" s="348"/>
      <c r="BK25" s="348"/>
      <c r="BL25" s="348"/>
      <c r="BM25" s="349"/>
      <c r="BN25" s="350">
        <v>3762476</v>
      </c>
      <c r="BO25" s="351"/>
      <c r="BP25" s="351"/>
      <c r="BQ25" s="351"/>
      <c r="BR25" s="351"/>
      <c r="BS25" s="351"/>
      <c r="BT25" s="351"/>
      <c r="BU25" s="352"/>
      <c r="BV25" s="350">
        <v>4087115</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158</v>
      </c>
      <c r="F26" s="417"/>
      <c r="G26" s="417"/>
      <c r="H26" s="417"/>
      <c r="I26" s="417"/>
      <c r="J26" s="417"/>
      <c r="K26" s="418"/>
      <c r="L26" s="438">
        <v>1</v>
      </c>
      <c r="M26" s="439"/>
      <c r="N26" s="439"/>
      <c r="O26" s="439"/>
      <c r="P26" s="478"/>
      <c r="Q26" s="438">
        <v>6500</v>
      </c>
      <c r="R26" s="439"/>
      <c r="S26" s="439"/>
      <c r="T26" s="439"/>
      <c r="U26" s="439"/>
      <c r="V26" s="478"/>
      <c r="W26" s="533"/>
      <c r="X26" s="521"/>
      <c r="Y26" s="522"/>
      <c r="Z26" s="437" t="s">
        <v>159</v>
      </c>
      <c r="AA26" s="543"/>
      <c r="AB26" s="543"/>
      <c r="AC26" s="543"/>
      <c r="AD26" s="543"/>
      <c r="AE26" s="543"/>
      <c r="AF26" s="543"/>
      <c r="AG26" s="544"/>
      <c r="AH26" s="438">
        <v>33</v>
      </c>
      <c r="AI26" s="439"/>
      <c r="AJ26" s="439"/>
      <c r="AK26" s="439"/>
      <c r="AL26" s="478"/>
      <c r="AM26" s="438">
        <v>104610</v>
      </c>
      <c r="AN26" s="439"/>
      <c r="AO26" s="439"/>
      <c r="AP26" s="439"/>
      <c r="AQ26" s="439"/>
      <c r="AR26" s="478"/>
      <c r="AS26" s="438">
        <v>3170</v>
      </c>
      <c r="AT26" s="439"/>
      <c r="AU26" s="439"/>
      <c r="AV26" s="439"/>
      <c r="AW26" s="439"/>
      <c r="AX26" s="440"/>
      <c r="AY26" s="390" t="s">
        <v>160</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161</v>
      </c>
      <c r="F27" s="417"/>
      <c r="G27" s="417"/>
      <c r="H27" s="417"/>
      <c r="I27" s="417"/>
      <c r="J27" s="417"/>
      <c r="K27" s="418"/>
      <c r="L27" s="438">
        <v>1</v>
      </c>
      <c r="M27" s="439"/>
      <c r="N27" s="439"/>
      <c r="O27" s="439"/>
      <c r="P27" s="478"/>
      <c r="Q27" s="438">
        <v>5300</v>
      </c>
      <c r="R27" s="439"/>
      <c r="S27" s="439"/>
      <c r="T27" s="439"/>
      <c r="U27" s="439"/>
      <c r="V27" s="478"/>
      <c r="W27" s="533"/>
      <c r="X27" s="521"/>
      <c r="Y27" s="522"/>
      <c r="Z27" s="437" t="s">
        <v>162</v>
      </c>
      <c r="AA27" s="417"/>
      <c r="AB27" s="417"/>
      <c r="AC27" s="417"/>
      <c r="AD27" s="417"/>
      <c r="AE27" s="417"/>
      <c r="AF27" s="417"/>
      <c r="AG27" s="418"/>
      <c r="AH27" s="438">
        <v>37</v>
      </c>
      <c r="AI27" s="439"/>
      <c r="AJ27" s="439"/>
      <c r="AK27" s="439"/>
      <c r="AL27" s="478"/>
      <c r="AM27" s="438">
        <v>113117</v>
      </c>
      <c r="AN27" s="439"/>
      <c r="AO27" s="439"/>
      <c r="AP27" s="439"/>
      <c r="AQ27" s="439"/>
      <c r="AR27" s="478"/>
      <c r="AS27" s="438">
        <v>3057</v>
      </c>
      <c r="AT27" s="439"/>
      <c r="AU27" s="439"/>
      <c r="AV27" s="439"/>
      <c r="AW27" s="439"/>
      <c r="AX27" s="440"/>
      <c r="AY27" s="479" t="s">
        <v>163</v>
      </c>
      <c r="AZ27" s="480"/>
      <c r="BA27" s="480"/>
      <c r="BB27" s="480"/>
      <c r="BC27" s="480"/>
      <c r="BD27" s="480"/>
      <c r="BE27" s="480"/>
      <c r="BF27" s="480"/>
      <c r="BG27" s="480"/>
      <c r="BH27" s="480"/>
      <c r="BI27" s="480"/>
      <c r="BJ27" s="480"/>
      <c r="BK27" s="480"/>
      <c r="BL27" s="480"/>
      <c r="BM27" s="481"/>
      <c r="BN27" s="556" t="s">
        <v>120</v>
      </c>
      <c r="BO27" s="557"/>
      <c r="BP27" s="557"/>
      <c r="BQ27" s="557"/>
      <c r="BR27" s="557"/>
      <c r="BS27" s="557"/>
      <c r="BT27" s="557"/>
      <c r="BU27" s="558"/>
      <c r="BV27" s="556" t="s">
        <v>120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164</v>
      </c>
      <c r="F28" s="417"/>
      <c r="G28" s="417"/>
      <c r="H28" s="417"/>
      <c r="I28" s="417"/>
      <c r="J28" s="417"/>
      <c r="K28" s="418"/>
      <c r="L28" s="438">
        <v>1</v>
      </c>
      <c r="M28" s="439"/>
      <c r="N28" s="439"/>
      <c r="O28" s="439"/>
      <c r="P28" s="478"/>
      <c r="Q28" s="438">
        <v>4750</v>
      </c>
      <c r="R28" s="439"/>
      <c r="S28" s="439"/>
      <c r="T28" s="439"/>
      <c r="U28" s="439"/>
      <c r="V28" s="478"/>
      <c r="W28" s="533"/>
      <c r="X28" s="521"/>
      <c r="Y28" s="522"/>
      <c r="Z28" s="437" t="s">
        <v>165</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166</v>
      </c>
      <c r="AZ28" s="560"/>
      <c r="BA28" s="560"/>
      <c r="BB28" s="561"/>
      <c r="BC28" s="347" t="s">
        <v>167</v>
      </c>
      <c r="BD28" s="348"/>
      <c r="BE28" s="348"/>
      <c r="BF28" s="348"/>
      <c r="BG28" s="348"/>
      <c r="BH28" s="348"/>
      <c r="BI28" s="348"/>
      <c r="BJ28" s="348"/>
      <c r="BK28" s="348"/>
      <c r="BL28" s="348"/>
      <c r="BM28" s="349"/>
      <c r="BN28" s="350">
        <v>5853312</v>
      </c>
      <c r="BO28" s="351"/>
      <c r="BP28" s="351"/>
      <c r="BQ28" s="351"/>
      <c r="BR28" s="351"/>
      <c r="BS28" s="351"/>
      <c r="BT28" s="351"/>
      <c r="BU28" s="352"/>
      <c r="BV28" s="350">
        <v>5845489</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168</v>
      </c>
      <c r="F29" s="417"/>
      <c r="G29" s="417"/>
      <c r="H29" s="417"/>
      <c r="I29" s="417"/>
      <c r="J29" s="417"/>
      <c r="K29" s="418"/>
      <c r="L29" s="438">
        <v>26</v>
      </c>
      <c r="M29" s="439"/>
      <c r="N29" s="439"/>
      <c r="O29" s="439"/>
      <c r="P29" s="478"/>
      <c r="Q29" s="438">
        <v>4280</v>
      </c>
      <c r="R29" s="439"/>
      <c r="S29" s="439"/>
      <c r="T29" s="439"/>
      <c r="U29" s="439"/>
      <c r="V29" s="478"/>
      <c r="W29" s="534"/>
      <c r="X29" s="535"/>
      <c r="Y29" s="536"/>
      <c r="Z29" s="437" t="s">
        <v>169</v>
      </c>
      <c r="AA29" s="417"/>
      <c r="AB29" s="417"/>
      <c r="AC29" s="417"/>
      <c r="AD29" s="417"/>
      <c r="AE29" s="417"/>
      <c r="AF29" s="417"/>
      <c r="AG29" s="418"/>
      <c r="AH29" s="438">
        <v>836</v>
      </c>
      <c r="AI29" s="439"/>
      <c r="AJ29" s="439"/>
      <c r="AK29" s="439"/>
      <c r="AL29" s="478"/>
      <c r="AM29" s="438">
        <v>2616384</v>
      </c>
      <c r="AN29" s="439"/>
      <c r="AO29" s="439"/>
      <c r="AP29" s="439"/>
      <c r="AQ29" s="439"/>
      <c r="AR29" s="478"/>
      <c r="AS29" s="438">
        <v>3130</v>
      </c>
      <c r="AT29" s="439"/>
      <c r="AU29" s="439"/>
      <c r="AV29" s="439"/>
      <c r="AW29" s="439"/>
      <c r="AX29" s="440"/>
      <c r="AY29" s="562"/>
      <c r="AZ29" s="563"/>
      <c r="BA29" s="563"/>
      <c r="BB29" s="564"/>
      <c r="BC29" s="421" t="s">
        <v>170</v>
      </c>
      <c r="BD29" s="422"/>
      <c r="BE29" s="422"/>
      <c r="BF29" s="422"/>
      <c r="BG29" s="422"/>
      <c r="BH29" s="422"/>
      <c r="BI29" s="422"/>
      <c r="BJ29" s="422"/>
      <c r="BK29" s="422"/>
      <c r="BL29" s="422"/>
      <c r="BM29" s="423"/>
      <c r="BN29" s="387">
        <v>1469672</v>
      </c>
      <c r="BO29" s="388"/>
      <c r="BP29" s="388"/>
      <c r="BQ29" s="388"/>
      <c r="BR29" s="388"/>
      <c r="BS29" s="388"/>
      <c r="BT29" s="388"/>
      <c r="BU29" s="389"/>
      <c r="BV29" s="387">
        <v>1467712</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171</v>
      </c>
      <c r="X30" s="541"/>
      <c r="Y30" s="541"/>
      <c r="Z30" s="541"/>
      <c r="AA30" s="541"/>
      <c r="AB30" s="541"/>
      <c r="AC30" s="541"/>
      <c r="AD30" s="541"/>
      <c r="AE30" s="541"/>
      <c r="AF30" s="541"/>
      <c r="AG30" s="542"/>
      <c r="AH30" s="503">
        <v>98.7</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172</v>
      </c>
      <c r="BD30" s="554"/>
      <c r="BE30" s="554"/>
      <c r="BF30" s="554"/>
      <c r="BG30" s="554"/>
      <c r="BH30" s="554"/>
      <c r="BI30" s="554"/>
      <c r="BJ30" s="554"/>
      <c r="BK30" s="554"/>
      <c r="BL30" s="554"/>
      <c r="BM30" s="555"/>
      <c r="BN30" s="556">
        <v>4740044</v>
      </c>
      <c r="BO30" s="557"/>
      <c r="BP30" s="557"/>
      <c r="BQ30" s="557"/>
      <c r="BR30" s="557"/>
      <c r="BS30" s="557"/>
      <c r="BT30" s="557"/>
      <c r="BU30" s="558"/>
      <c r="BV30" s="556">
        <v>4709224</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179</v>
      </c>
      <c r="D33" s="411"/>
      <c r="E33" s="376" t="s">
        <v>180</v>
      </c>
      <c r="F33" s="376"/>
      <c r="G33" s="376"/>
      <c r="H33" s="376"/>
      <c r="I33" s="376"/>
      <c r="J33" s="376"/>
      <c r="K33" s="376"/>
      <c r="L33" s="376"/>
      <c r="M33" s="376"/>
      <c r="N33" s="376"/>
      <c r="O33" s="376"/>
      <c r="P33" s="376"/>
      <c r="Q33" s="376"/>
      <c r="R33" s="376"/>
      <c r="S33" s="376"/>
      <c r="T33" s="169"/>
      <c r="U33" s="411" t="s">
        <v>179</v>
      </c>
      <c r="V33" s="411"/>
      <c r="W33" s="376" t="s">
        <v>180</v>
      </c>
      <c r="X33" s="376"/>
      <c r="Y33" s="376"/>
      <c r="Z33" s="376"/>
      <c r="AA33" s="376"/>
      <c r="AB33" s="376"/>
      <c r="AC33" s="376"/>
      <c r="AD33" s="376"/>
      <c r="AE33" s="376"/>
      <c r="AF33" s="376"/>
      <c r="AG33" s="376"/>
      <c r="AH33" s="376"/>
      <c r="AI33" s="376"/>
      <c r="AJ33" s="376"/>
      <c r="AK33" s="376"/>
      <c r="AL33" s="169"/>
      <c r="AM33" s="411" t="s">
        <v>179</v>
      </c>
      <c r="AN33" s="411"/>
      <c r="AO33" s="376" t="s">
        <v>180</v>
      </c>
      <c r="AP33" s="376"/>
      <c r="AQ33" s="376"/>
      <c r="AR33" s="376"/>
      <c r="AS33" s="376"/>
      <c r="AT33" s="376"/>
      <c r="AU33" s="376"/>
      <c r="AV33" s="376"/>
      <c r="AW33" s="376"/>
      <c r="AX33" s="376"/>
      <c r="AY33" s="376"/>
      <c r="AZ33" s="376"/>
      <c r="BA33" s="376"/>
      <c r="BB33" s="376"/>
      <c r="BC33" s="376"/>
      <c r="BD33" s="170"/>
      <c r="BE33" s="376" t="s">
        <v>181</v>
      </c>
      <c r="BF33" s="376"/>
      <c r="BG33" s="376" t="s">
        <v>182</v>
      </c>
      <c r="BH33" s="376"/>
      <c r="BI33" s="376"/>
      <c r="BJ33" s="376"/>
      <c r="BK33" s="376"/>
      <c r="BL33" s="376"/>
      <c r="BM33" s="376"/>
      <c r="BN33" s="376"/>
      <c r="BO33" s="376"/>
      <c r="BP33" s="376"/>
      <c r="BQ33" s="376"/>
      <c r="BR33" s="376"/>
      <c r="BS33" s="376"/>
      <c r="BT33" s="376"/>
      <c r="BU33" s="376"/>
      <c r="BV33" s="170"/>
      <c r="BW33" s="411" t="s">
        <v>181</v>
      </c>
      <c r="BX33" s="411"/>
      <c r="BY33" s="376" t="s">
        <v>183</v>
      </c>
      <c r="BZ33" s="376"/>
      <c r="CA33" s="376"/>
      <c r="CB33" s="376"/>
      <c r="CC33" s="376"/>
      <c r="CD33" s="376"/>
      <c r="CE33" s="376"/>
      <c r="CF33" s="376"/>
      <c r="CG33" s="376"/>
      <c r="CH33" s="376"/>
      <c r="CI33" s="376"/>
      <c r="CJ33" s="376"/>
      <c r="CK33" s="376"/>
      <c r="CL33" s="376"/>
      <c r="CM33" s="376"/>
      <c r="CN33" s="169"/>
      <c r="CO33" s="411" t="s">
        <v>179</v>
      </c>
      <c r="CP33" s="411"/>
      <c r="CQ33" s="376" t="s">
        <v>184</v>
      </c>
      <c r="CR33" s="376"/>
      <c r="CS33" s="376"/>
      <c r="CT33" s="376"/>
      <c r="CU33" s="376"/>
      <c r="CV33" s="376"/>
      <c r="CW33" s="376"/>
      <c r="CX33" s="376"/>
      <c r="CY33" s="376"/>
      <c r="CZ33" s="376"/>
      <c r="DA33" s="376"/>
      <c r="DB33" s="376"/>
      <c r="DC33" s="376"/>
      <c r="DD33" s="376"/>
      <c r="DE33" s="376"/>
      <c r="DF33" s="169"/>
      <c r="DG33" s="376" t="s">
        <v>185</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6</v>
      </c>
      <c r="V34" s="568"/>
      <c r="W34" s="569" t="str">
        <f>IF('各会計、関係団体の財政状況及び健全化判断比率'!B28="","",'各会計、関係団体の財政状況及び健全化判断比率'!B28)</f>
        <v>国民健康保険（事業勘定）特別会計</v>
      </c>
      <c r="X34" s="569"/>
      <c r="Y34" s="569"/>
      <c r="Z34" s="569"/>
      <c r="AA34" s="569"/>
      <c r="AB34" s="569"/>
      <c r="AC34" s="569"/>
      <c r="AD34" s="569"/>
      <c r="AE34" s="569"/>
      <c r="AF34" s="569"/>
      <c r="AG34" s="569"/>
      <c r="AH34" s="569"/>
      <c r="AI34" s="569"/>
      <c r="AJ34" s="569"/>
      <c r="AK34" s="569"/>
      <c r="AL34" s="167"/>
      <c r="AM34" s="568">
        <f>IF(AO34="","",MAX(C34:D43,U34:V43)+1)</f>
        <v>11</v>
      </c>
      <c r="AN34" s="568"/>
      <c r="AO34" s="569" t="str">
        <f>IF('各会計、関係団体の財政状況及び健全化判断比率'!B33="","",'各会計、関係団体の財政状況及び健全化判断比率'!B33)</f>
        <v>水道事業会計</v>
      </c>
      <c r="AP34" s="569"/>
      <c r="AQ34" s="569"/>
      <c r="AR34" s="569"/>
      <c r="AS34" s="569"/>
      <c r="AT34" s="569"/>
      <c r="AU34" s="569"/>
      <c r="AV34" s="569"/>
      <c r="AW34" s="569"/>
      <c r="AX34" s="569"/>
      <c r="AY34" s="569"/>
      <c r="AZ34" s="569"/>
      <c r="BA34" s="569"/>
      <c r="BB34" s="569"/>
      <c r="BC34" s="569"/>
      <c r="BD34" s="167"/>
      <c r="BE34" s="568">
        <f>IF(BG34="","",MAX(C34:D43,U34:V43,AM34:AN43)+1)</f>
        <v>12</v>
      </c>
      <c r="BF34" s="568"/>
      <c r="BG34" s="569" t="str">
        <f>IF('各会計、関係団体の財政状況及び健全化判断比率'!B34="","",'各会計、関係団体の財政状況及び健全化判断比率'!B34)</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17</v>
      </c>
      <c r="BX34" s="568"/>
      <c r="BY34" s="569" t="str">
        <f>IF('各会計、関係団体の財政状況及び健全化判断比率'!B68="","",'各会計、関係団体の財政状況及び健全化判断比率'!B68)</f>
        <v>後期高齢者医療広域連合（一般会計）</v>
      </c>
      <c r="BZ34" s="569"/>
      <c r="CA34" s="569"/>
      <c r="CB34" s="569"/>
      <c r="CC34" s="569"/>
      <c r="CD34" s="569"/>
      <c r="CE34" s="569"/>
      <c r="CF34" s="569"/>
      <c r="CG34" s="569"/>
      <c r="CH34" s="569"/>
      <c r="CI34" s="569"/>
      <c r="CJ34" s="569"/>
      <c r="CK34" s="569"/>
      <c r="CL34" s="569"/>
      <c r="CM34" s="569"/>
      <c r="CN34" s="167"/>
      <c r="CO34" s="568">
        <f>IF(CQ34="","",MAX(C34:D43,U34:V43,AM34:AN43,BE34:BF43,BW34:BX43)+1)</f>
        <v>25</v>
      </c>
      <c r="CP34" s="568"/>
      <c r="CQ34" s="569" t="str">
        <f>IF('各会計、関係団体の財政状況及び健全化判断比率'!BS7="","",'各会計、関係団体の財政状況及び健全化判断比率'!BS7)</f>
        <v>三原看護師要請事業団</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ケーブルネットワーク事業特別会計</v>
      </c>
      <c r="F35" s="569"/>
      <c r="G35" s="569"/>
      <c r="H35" s="569"/>
      <c r="I35" s="569"/>
      <c r="J35" s="569"/>
      <c r="K35" s="569"/>
      <c r="L35" s="569"/>
      <c r="M35" s="569"/>
      <c r="N35" s="569"/>
      <c r="O35" s="569"/>
      <c r="P35" s="569"/>
      <c r="Q35" s="569"/>
      <c r="R35" s="569"/>
      <c r="S35" s="569"/>
      <c r="T35" s="167"/>
      <c r="U35" s="568">
        <f>IF(W35="","",U34+1)</f>
        <v>7</v>
      </c>
      <c r="V35" s="568"/>
      <c r="W35" s="569" t="str">
        <f>IF('各会計、関係団体の財政状況及び健全化判断比率'!B29="","",'各会計、関係団体の財政状況及び健全化判断比率'!B29)</f>
        <v>国民健康保険（直営診療施設勘定）特別会計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13</v>
      </c>
      <c r="BF35" s="568"/>
      <c r="BG35" s="569" t="str">
        <f>IF('各会計、関係団体の財政状況及び健全化判断比率'!B35="","",'各会計、関係団体の財政状況及び健全化判断比率'!B35)</f>
        <v>公共下水道事業特別会計</v>
      </c>
      <c r="BH35" s="569"/>
      <c r="BI35" s="569"/>
      <c r="BJ35" s="569"/>
      <c r="BK35" s="569"/>
      <c r="BL35" s="569"/>
      <c r="BM35" s="569"/>
      <c r="BN35" s="569"/>
      <c r="BO35" s="569"/>
      <c r="BP35" s="569"/>
      <c r="BQ35" s="569"/>
      <c r="BR35" s="569"/>
      <c r="BS35" s="569"/>
      <c r="BT35" s="569"/>
      <c r="BU35" s="569"/>
      <c r="BV35" s="167"/>
      <c r="BW35" s="568">
        <f t="shared" ref="BW35:BW43" si="2">IF(BY35="","",BW34+1)</f>
        <v>18</v>
      </c>
      <c r="BX35" s="568"/>
      <c r="BY35" s="569" t="str">
        <f>IF('各会計、関係団体の財政状況及び健全化判断比率'!B69="","",'各会計、関係団体の財政状況及び健全化判断比率'!B69)</f>
        <v>後期高齢者医療広域連合（特別会計）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f>IF(E36="","",C35+1)</f>
        <v>3</v>
      </c>
      <c r="D36" s="568"/>
      <c r="E36" s="569" t="str">
        <f>IF('各会計、関係団体の財政状況及び健全化判断比率'!B9="","",'各会計、関係団体の財政状況及び健全化判断比率'!B9)</f>
        <v>公共用地先行取得事業特別会計</v>
      </c>
      <c r="F36" s="569"/>
      <c r="G36" s="569"/>
      <c r="H36" s="569"/>
      <c r="I36" s="569"/>
      <c r="J36" s="569"/>
      <c r="K36" s="569"/>
      <c r="L36" s="569"/>
      <c r="M36" s="569"/>
      <c r="N36" s="569"/>
      <c r="O36" s="569"/>
      <c r="P36" s="569"/>
      <c r="Q36" s="569"/>
      <c r="R36" s="569"/>
      <c r="S36" s="569"/>
      <c r="T36" s="167"/>
      <c r="U36" s="568">
        <f t="shared" ref="U36:U43" si="4">IF(W36="","",U35+1)</f>
        <v>8</v>
      </c>
      <c r="V36" s="568"/>
      <c r="W36" s="569" t="str">
        <f>IF('各会計、関係団体の財政状況及び健全化判断比率'!B30="","",'各会計、関係団体の財政状況及び健全化判断比率'!B30)</f>
        <v>介護保険特別会計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14</v>
      </c>
      <c r="BF36" s="568"/>
      <c r="BG36" s="569" t="str">
        <f>IF('各会計、関係団体の財政状況及び健全化判断比率'!B36="","",'各会計、関係団体の財政状況及び健全化判断比率'!B36)</f>
        <v>漁業集落排水事業特別会計</v>
      </c>
      <c r="BH36" s="569"/>
      <c r="BI36" s="569"/>
      <c r="BJ36" s="569"/>
      <c r="BK36" s="569"/>
      <c r="BL36" s="569"/>
      <c r="BM36" s="569"/>
      <c r="BN36" s="569"/>
      <c r="BO36" s="569"/>
      <c r="BP36" s="569"/>
      <c r="BQ36" s="569"/>
      <c r="BR36" s="569"/>
      <c r="BS36" s="569"/>
      <c r="BT36" s="569"/>
      <c r="BU36" s="569"/>
      <c r="BV36" s="167"/>
      <c r="BW36" s="568">
        <f t="shared" si="2"/>
        <v>19</v>
      </c>
      <c r="BX36" s="568"/>
      <c r="BY36" s="569" t="str">
        <f>IF('各会計、関係団体の財政状況及び健全化判断比率'!B70="","",'各会計、関係団体の財政状況及び健全化判断比率'!B70)</f>
        <v>三原広域市町村圏事務組合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f>IF(E37="","",C36+1)</f>
        <v>4</v>
      </c>
      <c r="D37" s="568"/>
      <c r="E37" s="569" t="str">
        <f>IF('各会計、関係団体の財政状況及び健全化判断比率'!B10="","",'各会計、関係団体の財政状況及び健全化判断比率'!B10)</f>
        <v>港湾事業特別会計</v>
      </c>
      <c r="F37" s="569"/>
      <c r="G37" s="569"/>
      <c r="H37" s="569"/>
      <c r="I37" s="569"/>
      <c r="J37" s="569"/>
      <c r="K37" s="569"/>
      <c r="L37" s="569"/>
      <c r="M37" s="569"/>
      <c r="N37" s="569"/>
      <c r="O37" s="569"/>
      <c r="P37" s="569"/>
      <c r="Q37" s="569"/>
      <c r="R37" s="569"/>
      <c r="S37" s="569"/>
      <c r="T37" s="167"/>
      <c r="U37" s="568">
        <f t="shared" si="4"/>
        <v>9</v>
      </c>
      <c r="V37" s="568"/>
      <c r="W37" s="569" t="str">
        <f>IF('各会計、関係団体の財政状況及び健全化判断比率'!B31="","",'各会計、関係団体の財政状況及び健全化判断比率'!B31)</f>
        <v>後期高齢者医療特別会計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15</v>
      </c>
      <c r="BF37" s="568"/>
      <c r="BG37" s="569" t="str">
        <f>IF('各会計、関係団体の財政状況及び健全化判断比率'!B37="","",'各会計、関係団体の財政状況及び健全化判断比率'!B37)</f>
        <v>農業集落排水事業特別会計</v>
      </c>
      <c r="BH37" s="569"/>
      <c r="BI37" s="569"/>
      <c r="BJ37" s="569"/>
      <c r="BK37" s="569"/>
      <c r="BL37" s="569"/>
      <c r="BM37" s="569"/>
      <c r="BN37" s="569"/>
      <c r="BO37" s="569"/>
      <c r="BP37" s="569"/>
      <c r="BQ37" s="569"/>
      <c r="BR37" s="569"/>
      <c r="BS37" s="569"/>
      <c r="BT37" s="569"/>
      <c r="BU37" s="569"/>
      <c r="BV37" s="167"/>
      <c r="BW37" s="568">
        <f t="shared" si="2"/>
        <v>20</v>
      </c>
      <c r="BX37" s="568"/>
      <c r="BY37" s="569" t="str">
        <f>IF('各会計、関係団体の財政状況及び健全化判断比率'!B71="","",'各会計、関係団体の財政状況及び健全化判断比率'!B71)</f>
        <v>広島中部台地土地改良施設管理組合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f t="shared" ref="C38:C43" si="5">IF(E38="","",C37+1)</f>
        <v>5</v>
      </c>
      <c r="D38" s="568"/>
      <c r="E38" s="569" t="str">
        <f>IF('各会計、関係団体の財政状況及び健全化判断比率'!B11="","",'各会計、関係団体の財政状況及び健全化判断比率'!B11)</f>
        <v>土地区画整理事業特別会計（一般会計）</v>
      </c>
      <c r="F38" s="569"/>
      <c r="G38" s="569"/>
      <c r="H38" s="569"/>
      <c r="I38" s="569"/>
      <c r="J38" s="569"/>
      <c r="K38" s="569"/>
      <c r="L38" s="569"/>
      <c r="M38" s="569"/>
      <c r="N38" s="569"/>
      <c r="O38" s="569"/>
      <c r="P38" s="569"/>
      <c r="Q38" s="569"/>
      <c r="R38" s="569"/>
      <c r="S38" s="569"/>
      <c r="T38" s="167"/>
      <c r="U38" s="568">
        <f t="shared" si="4"/>
        <v>10</v>
      </c>
      <c r="V38" s="568"/>
      <c r="W38" s="569" t="str">
        <f>IF('各会計、関係団体の財政状況及び健全化判断比率'!B32="","",'各会計、関係団体の財政状況及び健全化判断比率'!B32)</f>
        <v>駐車場事業特別会計</v>
      </c>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f t="shared" si="1"/>
        <v>16</v>
      </c>
      <c r="BF38" s="568"/>
      <c r="BG38" s="569" t="str">
        <f>IF('各会計、関係団体の財政状況及び健全化判断比率'!B38="","",'各会計、関係団体の財政状況及び健全化判断比率'!B38)</f>
        <v>小型浄化槽事業特別会計</v>
      </c>
      <c r="BH38" s="569"/>
      <c r="BI38" s="569"/>
      <c r="BJ38" s="569"/>
      <c r="BK38" s="569"/>
      <c r="BL38" s="569"/>
      <c r="BM38" s="569"/>
      <c r="BN38" s="569"/>
      <c r="BO38" s="569"/>
      <c r="BP38" s="569"/>
      <c r="BQ38" s="569"/>
      <c r="BR38" s="569"/>
      <c r="BS38" s="569"/>
      <c r="BT38" s="569"/>
      <c r="BU38" s="569"/>
      <c r="BV38" s="167"/>
      <c r="BW38" s="568">
        <f t="shared" si="2"/>
        <v>21</v>
      </c>
      <c r="BX38" s="568"/>
      <c r="BY38" s="569" t="str">
        <f>IF('各会計、関係団体の財政状況及び健全化判断比率'!B72="","",'各会計、関係団体の財政状況及び健全化判断比率'!B72)</f>
        <v>世羅三原斎場組合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22</v>
      </c>
      <c r="BX39" s="568"/>
      <c r="BY39" s="569" t="str">
        <f>IF('各会計、関係団体の財政状況及び健全化判断比率'!B73="","",'各会計、関係団体の財政状況及び健全化判断比率'!B73)</f>
        <v>世羅中央病院企業団</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23</v>
      </c>
      <c r="BX40" s="568"/>
      <c r="BY40" s="569" t="str">
        <f>IF('各会計、関係団体の財政状況及び健全化判断比率'!B74="","",'各会計、関係団体の財政状況及び健全化判断比率'!B74)</f>
        <v>甲世衛生組合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24</v>
      </c>
      <c r="BX41" s="568"/>
      <c r="BY41" s="569" t="str">
        <f>IF('各会計、関係団体の財政状況及び健全化判断比率'!B75="","",'各会計、関係団体の財政状況及び健全化判断比率'!B75)</f>
        <v>広島県市町総合事務組合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4" t="s">
        <v>530</v>
      </c>
      <c r="D34" s="1154"/>
      <c r="E34" s="1155"/>
      <c r="F34" s="32">
        <v>5.77</v>
      </c>
      <c r="G34" s="33">
        <v>5.81</v>
      </c>
      <c r="H34" s="33">
        <v>5.7</v>
      </c>
      <c r="I34" s="33">
        <v>6.75</v>
      </c>
      <c r="J34" s="34">
        <v>6.76</v>
      </c>
      <c r="K34" s="22"/>
      <c r="L34" s="22"/>
      <c r="M34" s="22"/>
      <c r="N34" s="22"/>
      <c r="O34" s="22"/>
      <c r="P34" s="22"/>
    </row>
    <row r="35" spans="1:16" ht="39" customHeight="1">
      <c r="A35" s="22"/>
      <c r="B35" s="35"/>
      <c r="C35" s="1148" t="s">
        <v>531</v>
      </c>
      <c r="D35" s="1149"/>
      <c r="E35" s="1150"/>
      <c r="F35" s="36">
        <v>3.01</v>
      </c>
      <c r="G35" s="37">
        <v>2.9</v>
      </c>
      <c r="H35" s="37">
        <v>2.0699999999999998</v>
      </c>
      <c r="I35" s="37">
        <v>3.21</v>
      </c>
      <c r="J35" s="38">
        <v>2.5</v>
      </c>
      <c r="K35" s="22"/>
      <c r="L35" s="22"/>
      <c r="M35" s="22"/>
      <c r="N35" s="22"/>
      <c r="O35" s="22"/>
      <c r="P35" s="22"/>
    </row>
    <row r="36" spans="1:16" ht="39" customHeight="1">
      <c r="A36" s="22"/>
      <c r="B36" s="35"/>
      <c r="C36" s="1148" t="s">
        <v>532</v>
      </c>
      <c r="D36" s="1149"/>
      <c r="E36" s="1150"/>
      <c r="F36" s="36">
        <v>1.89</v>
      </c>
      <c r="G36" s="37">
        <v>1.07</v>
      </c>
      <c r="H36" s="37">
        <v>0.17</v>
      </c>
      <c r="I36" s="37">
        <v>0.05</v>
      </c>
      <c r="J36" s="38">
        <v>1.2</v>
      </c>
      <c r="K36" s="22"/>
      <c r="L36" s="22"/>
      <c r="M36" s="22"/>
      <c r="N36" s="22"/>
      <c r="O36" s="22"/>
      <c r="P36" s="22"/>
    </row>
    <row r="37" spans="1:16" ht="39" customHeight="1">
      <c r="A37" s="22"/>
      <c r="B37" s="35"/>
      <c r="C37" s="1148" t="s">
        <v>533</v>
      </c>
      <c r="D37" s="1149"/>
      <c r="E37" s="1150"/>
      <c r="F37" s="36">
        <v>0.15</v>
      </c>
      <c r="G37" s="37">
        <v>0.23</v>
      </c>
      <c r="H37" s="37">
        <v>0.36</v>
      </c>
      <c r="I37" s="37">
        <v>0.71</v>
      </c>
      <c r="J37" s="38">
        <v>0.74</v>
      </c>
      <c r="K37" s="22"/>
      <c r="L37" s="22"/>
      <c r="M37" s="22"/>
      <c r="N37" s="22"/>
      <c r="O37" s="22"/>
      <c r="P37" s="22"/>
    </row>
    <row r="38" spans="1:16" ht="39" customHeight="1">
      <c r="A38" s="22"/>
      <c r="B38" s="35"/>
      <c r="C38" s="1148" t="s">
        <v>534</v>
      </c>
      <c r="D38" s="1149"/>
      <c r="E38" s="1150"/>
      <c r="F38" s="36">
        <v>0.03</v>
      </c>
      <c r="G38" s="37">
        <v>7.0000000000000007E-2</v>
      </c>
      <c r="H38" s="37">
        <v>0.05</v>
      </c>
      <c r="I38" s="37">
        <v>0.1</v>
      </c>
      <c r="J38" s="38">
        <v>0.12</v>
      </c>
      <c r="K38" s="22"/>
      <c r="L38" s="22"/>
      <c r="M38" s="22"/>
      <c r="N38" s="22"/>
      <c r="O38" s="22"/>
      <c r="P38" s="22"/>
    </row>
    <row r="39" spans="1:16" ht="39" customHeight="1">
      <c r="A39" s="22"/>
      <c r="B39" s="35"/>
      <c r="C39" s="1148" t="s">
        <v>535</v>
      </c>
      <c r="D39" s="1149"/>
      <c r="E39" s="1150"/>
      <c r="F39" s="36">
        <v>0.09</v>
      </c>
      <c r="G39" s="37">
        <v>0.08</v>
      </c>
      <c r="H39" s="37">
        <v>0.1</v>
      </c>
      <c r="I39" s="37">
        <v>0.12</v>
      </c>
      <c r="J39" s="38">
        <v>0.02</v>
      </c>
      <c r="K39" s="22"/>
      <c r="L39" s="22"/>
      <c r="M39" s="22"/>
      <c r="N39" s="22"/>
      <c r="O39" s="22"/>
      <c r="P39" s="22"/>
    </row>
    <row r="40" spans="1:16" ht="39" customHeight="1">
      <c r="A40" s="22"/>
      <c r="B40" s="35"/>
      <c r="C40" s="1148" t="s">
        <v>536</v>
      </c>
      <c r="D40" s="1149"/>
      <c r="E40" s="1150"/>
      <c r="F40" s="36">
        <v>0.01</v>
      </c>
      <c r="G40" s="37">
        <v>0.01</v>
      </c>
      <c r="H40" s="37">
        <v>0</v>
      </c>
      <c r="I40" s="37">
        <v>0.01</v>
      </c>
      <c r="J40" s="38">
        <v>0.02</v>
      </c>
      <c r="K40" s="22"/>
      <c r="L40" s="22"/>
      <c r="M40" s="22"/>
      <c r="N40" s="22"/>
      <c r="O40" s="22"/>
      <c r="P40" s="22"/>
    </row>
    <row r="41" spans="1:16" ht="39" customHeight="1">
      <c r="A41" s="22"/>
      <c r="B41" s="35"/>
      <c r="C41" s="1148" t="s">
        <v>537</v>
      </c>
      <c r="D41" s="1149"/>
      <c r="E41" s="1150"/>
      <c r="F41" s="36">
        <v>0</v>
      </c>
      <c r="G41" s="37">
        <v>0</v>
      </c>
      <c r="H41" s="37">
        <v>0</v>
      </c>
      <c r="I41" s="37">
        <v>0</v>
      </c>
      <c r="J41" s="38">
        <v>0</v>
      </c>
      <c r="K41" s="22"/>
      <c r="L41" s="22"/>
      <c r="M41" s="22"/>
      <c r="N41" s="22"/>
      <c r="O41" s="22"/>
      <c r="P41" s="22"/>
    </row>
    <row r="42" spans="1:16" ht="39" customHeight="1">
      <c r="A42" s="22"/>
      <c r="B42" s="39"/>
      <c r="C42" s="1148" t="s">
        <v>538</v>
      </c>
      <c r="D42" s="1149"/>
      <c r="E42" s="1150"/>
      <c r="F42" s="36" t="s">
        <v>485</v>
      </c>
      <c r="G42" s="37" t="s">
        <v>485</v>
      </c>
      <c r="H42" s="37" t="s">
        <v>485</v>
      </c>
      <c r="I42" s="37" t="s">
        <v>485</v>
      </c>
      <c r="J42" s="38" t="s">
        <v>485</v>
      </c>
      <c r="K42" s="22"/>
      <c r="L42" s="22"/>
      <c r="M42" s="22"/>
      <c r="N42" s="22"/>
      <c r="O42" s="22"/>
      <c r="P42" s="22"/>
    </row>
    <row r="43" spans="1:16" ht="39" customHeight="1" thickBot="1">
      <c r="A43" s="22"/>
      <c r="B43" s="40"/>
      <c r="C43" s="1151" t="s">
        <v>539</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4" t="s">
        <v>11</v>
      </c>
      <c r="C45" s="1165"/>
      <c r="D45" s="58"/>
      <c r="E45" s="1170" t="s">
        <v>12</v>
      </c>
      <c r="F45" s="1170"/>
      <c r="G45" s="1170"/>
      <c r="H45" s="1170"/>
      <c r="I45" s="1170"/>
      <c r="J45" s="1171"/>
      <c r="K45" s="59">
        <v>6908</v>
      </c>
      <c r="L45" s="60">
        <v>6611</v>
      </c>
      <c r="M45" s="60">
        <v>6395</v>
      </c>
      <c r="N45" s="60">
        <v>6104</v>
      </c>
      <c r="O45" s="61">
        <v>5922</v>
      </c>
      <c r="P45" s="48"/>
      <c r="Q45" s="48"/>
      <c r="R45" s="48"/>
      <c r="S45" s="48"/>
      <c r="T45" s="48"/>
      <c r="U45" s="48"/>
    </row>
    <row r="46" spans="1:21" ht="30.75" customHeight="1">
      <c r="A46" s="48"/>
      <c r="B46" s="1166"/>
      <c r="C46" s="1167"/>
      <c r="D46" s="62"/>
      <c r="E46" s="1158" t="s">
        <v>13</v>
      </c>
      <c r="F46" s="1158"/>
      <c r="G46" s="1158"/>
      <c r="H46" s="1158"/>
      <c r="I46" s="1158"/>
      <c r="J46" s="1159"/>
      <c r="K46" s="63" t="s">
        <v>485</v>
      </c>
      <c r="L46" s="64" t="s">
        <v>485</v>
      </c>
      <c r="M46" s="64" t="s">
        <v>485</v>
      </c>
      <c r="N46" s="64" t="s">
        <v>485</v>
      </c>
      <c r="O46" s="65" t="s">
        <v>485</v>
      </c>
      <c r="P46" s="48"/>
      <c r="Q46" s="48"/>
      <c r="R46" s="48"/>
      <c r="S46" s="48"/>
      <c r="T46" s="48"/>
      <c r="U46" s="48"/>
    </row>
    <row r="47" spans="1:21" ht="30.75" customHeight="1">
      <c r="A47" s="48"/>
      <c r="B47" s="1166"/>
      <c r="C47" s="1167"/>
      <c r="D47" s="62"/>
      <c r="E47" s="1158" t="s">
        <v>14</v>
      </c>
      <c r="F47" s="1158"/>
      <c r="G47" s="1158"/>
      <c r="H47" s="1158"/>
      <c r="I47" s="1158"/>
      <c r="J47" s="1159"/>
      <c r="K47" s="63" t="s">
        <v>485</v>
      </c>
      <c r="L47" s="64" t="s">
        <v>485</v>
      </c>
      <c r="M47" s="64" t="s">
        <v>485</v>
      </c>
      <c r="N47" s="64" t="s">
        <v>485</v>
      </c>
      <c r="O47" s="65" t="s">
        <v>485</v>
      </c>
      <c r="P47" s="48"/>
      <c r="Q47" s="48"/>
      <c r="R47" s="48"/>
      <c r="S47" s="48"/>
      <c r="T47" s="48"/>
      <c r="U47" s="48"/>
    </row>
    <row r="48" spans="1:21" ht="30.75" customHeight="1">
      <c r="A48" s="48"/>
      <c r="B48" s="1166"/>
      <c r="C48" s="1167"/>
      <c r="D48" s="62"/>
      <c r="E48" s="1158" t="s">
        <v>15</v>
      </c>
      <c r="F48" s="1158"/>
      <c r="G48" s="1158"/>
      <c r="H48" s="1158"/>
      <c r="I48" s="1158"/>
      <c r="J48" s="1159"/>
      <c r="K48" s="63">
        <v>1194</v>
      </c>
      <c r="L48" s="64">
        <v>1263</v>
      </c>
      <c r="M48" s="64">
        <v>1313</v>
      </c>
      <c r="N48" s="64">
        <v>1334</v>
      </c>
      <c r="O48" s="65">
        <v>1388</v>
      </c>
      <c r="P48" s="48"/>
      <c r="Q48" s="48"/>
      <c r="R48" s="48"/>
      <c r="S48" s="48"/>
      <c r="T48" s="48"/>
      <c r="U48" s="48"/>
    </row>
    <row r="49" spans="1:21" ht="30.75" customHeight="1">
      <c r="A49" s="48"/>
      <c r="B49" s="1166"/>
      <c r="C49" s="1167"/>
      <c r="D49" s="62"/>
      <c r="E49" s="1158" t="s">
        <v>16</v>
      </c>
      <c r="F49" s="1158"/>
      <c r="G49" s="1158"/>
      <c r="H49" s="1158"/>
      <c r="I49" s="1158"/>
      <c r="J49" s="1159"/>
      <c r="K49" s="63">
        <v>10</v>
      </c>
      <c r="L49" s="64">
        <v>7</v>
      </c>
      <c r="M49" s="64">
        <v>8</v>
      </c>
      <c r="N49" s="64">
        <v>9</v>
      </c>
      <c r="O49" s="65">
        <v>9</v>
      </c>
      <c r="P49" s="48"/>
      <c r="Q49" s="48"/>
      <c r="R49" s="48"/>
      <c r="S49" s="48"/>
      <c r="T49" s="48"/>
      <c r="U49" s="48"/>
    </row>
    <row r="50" spans="1:21" ht="30.75" customHeight="1">
      <c r="A50" s="48"/>
      <c r="B50" s="1166"/>
      <c r="C50" s="1167"/>
      <c r="D50" s="62"/>
      <c r="E50" s="1158" t="s">
        <v>17</v>
      </c>
      <c r="F50" s="1158"/>
      <c r="G50" s="1158"/>
      <c r="H50" s="1158"/>
      <c r="I50" s="1158"/>
      <c r="J50" s="1159"/>
      <c r="K50" s="63">
        <v>81</v>
      </c>
      <c r="L50" s="64">
        <v>67</v>
      </c>
      <c r="M50" s="64">
        <v>55</v>
      </c>
      <c r="N50" s="64">
        <v>53</v>
      </c>
      <c r="O50" s="65">
        <v>43</v>
      </c>
      <c r="P50" s="48"/>
      <c r="Q50" s="48"/>
      <c r="R50" s="48"/>
      <c r="S50" s="48"/>
      <c r="T50" s="48"/>
      <c r="U50" s="48"/>
    </row>
    <row r="51" spans="1:21" ht="30.75" customHeight="1">
      <c r="A51" s="48"/>
      <c r="B51" s="1168"/>
      <c r="C51" s="1169"/>
      <c r="D51" s="66"/>
      <c r="E51" s="1158" t="s">
        <v>18</v>
      </c>
      <c r="F51" s="1158"/>
      <c r="G51" s="1158"/>
      <c r="H51" s="1158"/>
      <c r="I51" s="1158"/>
      <c r="J51" s="1159"/>
      <c r="K51" s="63">
        <v>1</v>
      </c>
      <c r="L51" s="64">
        <v>7</v>
      </c>
      <c r="M51" s="64">
        <v>3</v>
      </c>
      <c r="N51" s="64">
        <v>2</v>
      </c>
      <c r="O51" s="65">
        <v>2</v>
      </c>
      <c r="P51" s="48"/>
      <c r="Q51" s="48"/>
      <c r="R51" s="48"/>
      <c r="S51" s="48"/>
      <c r="T51" s="48"/>
      <c r="U51" s="48"/>
    </row>
    <row r="52" spans="1:21" ht="30.75" customHeight="1">
      <c r="A52" s="48"/>
      <c r="B52" s="1156" t="s">
        <v>19</v>
      </c>
      <c r="C52" s="1157"/>
      <c r="D52" s="66"/>
      <c r="E52" s="1158" t="s">
        <v>20</v>
      </c>
      <c r="F52" s="1158"/>
      <c r="G52" s="1158"/>
      <c r="H52" s="1158"/>
      <c r="I52" s="1158"/>
      <c r="J52" s="1159"/>
      <c r="K52" s="63">
        <v>5964</v>
      </c>
      <c r="L52" s="64">
        <v>5828</v>
      </c>
      <c r="M52" s="64">
        <v>5878</v>
      </c>
      <c r="N52" s="64">
        <v>5789</v>
      </c>
      <c r="O52" s="65">
        <v>5878</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2230</v>
      </c>
      <c r="L53" s="69">
        <v>2127</v>
      </c>
      <c r="M53" s="69">
        <v>1896</v>
      </c>
      <c r="N53" s="69">
        <v>1713</v>
      </c>
      <c r="O53" s="70">
        <v>1486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72" t="s">
        <v>24</v>
      </c>
      <c r="C41" s="1173"/>
      <c r="D41" s="81"/>
      <c r="E41" s="1178" t="s">
        <v>25</v>
      </c>
      <c r="F41" s="1178"/>
      <c r="G41" s="1178"/>
      <c r="H41" s="1179"/>
      <c r="I41" s="82">
        <v>64023</v>
      </c>
      <c r="J41" s="83">
        <v>63028</v>
      </c>
      <c r="K41" s="83">
        <v>60834</v>
      </c>
      <c r="L41" s="83">
        <v>60545</v>
      </c>
      <c r="M41" s="84">
        <v>63001</v>
      </c>
    </row>
    <row r="42" spans="2:13" ht="27.75" customHeight="1">
      <c r="B42" s="1174"/>
      <c r="C42" s="1175"/>
      <c r="D42" s="85"/>
      <c r="E42" s="1180" t="s">
        <v>26</v>
      </c>
      <c r="F42" s="1180"/>
      <c r="G42" s="1180"/>
      <c r="H42" s="1181"/>
      <c r="I42" s="86">
        <v>313</v>
      </c>
      <c r="J42" s="87">
        <v>261</v>
      </c>
      <c r="K42" s="87">
        <v>211</v>
      </c>
      <c r="L42" s="87">
        <v>162</v>
      </c>
      <c r="M42" s="88">
        <v>123</v>
      </c>
    </row>
    <row r="43" spans="2:13" ht="27.75" customHeight="1">
      <c r="B43" s="1174"/>
      <c r="C43" s="1175"/>
      <c r="D43" s="85"/>
      <c r="E43" s="1180" t="s">
        <v>27</v>
      </c>
      <c r="F43" s="1180"/>
      <c r="G43" s="1180"/>
      <c r="H43" s="1181"/>
      <c r="I43" s="86">
        <v>20279</v>
      </c>
      <c r="J43" s="87">
        <v>20586</v>
      </c>
      <c r="K43" s="87">
        <v>22100</v>
      </c>
      <c r="L43" s="87">
        <v>21720</v>
      </c>
      <c r="M43" s="88">
        <v>21721</v>
      </c>
    </row>
    <row r="44" spans="2:13" ht="27.75" customHeight="1">
      <c r="B44" s="1174"/>
      <c r="C44" s="1175"/>
      <c r="D44" s="85"/>
      <c r="E44" s="1180" t="s">
        <v>28</v>
      </c>
      <c r="F44" s="1180"/>
      <c r="G44" s="1180"/>
      <c r="H44" s="1181"/>
      <c r="I44" s="86">
        <v>146</v>
      </c>
      <c r="J44" s="87">
        <v>151</v>
      </c>
      <c r="K44" s="87">
        <v>148</v>
      </c>
      <c r="L44" s="87">
        <v>140</v>
      </c>
      <c r="M44" s="88">
        <v>129</v>
      </c>
    </row>
    <row r="45" spans="2:13" ht="27.75" customHeight="1">
      <c r="B45" s="1174"/>
      <c r="C45" s="1175"/>
      <c r="D45" s="85"/>
      <c r="E45" s="1180" t="s">
        <v>29</v>
      </c>
      <c r="F45" s="1180"/>
      <c r="G45" s="1180"/>
      <c r="H45" s="1181"/>
      <c r="I45" s="86">
        <v>7002</v>
      </c>
      <c r="J45" s="87">
        <v>6717</v>
      </c>
      <c r="K45" s="87">
        <v>5736</v>
      </c>
      <c r="L45" s="87">
        <v>5887</v>
      </c>
      <c r="M45" s="88">
        <v>5759</v>
      </c>
    </row>
    <row r="46" spans="2:13" ht="27.75" customHeight="1">
      <c r="B46" s="1174"/>
      <c r="C46" s="1175"/>
      <c r="D46" s="89"/>
      <c r="E46" s="1180" t="s">
        <v>30</v>
      </c>
      <c r="F46" s="1180"/>
      <c r="G46" s="1180"/>
      <c r="H46" s="1181"/>
      <c r="I46" s="86" t="s">
        <v>485</v>
      </c>
      <c r="J46" s="87">
        <v>0</v>
      </c>
      <c r="K46" s="87" t="s">
        <v>485</v>
      </c>
      <c r="L46" s="87" t="s">
        <v>485</v>
      </c>
      <c r="M46" s="88" t="s">
        <v>485</v>
      </c>
    </row>
    <row r="47" spans="2:13" ht="27.75" customHeight="1">
      <c r="B47" s="1174"/>
      <c r="C47" s="1175"/>
      <c r="D47" s="90"/>
      <c r="E47" s="1182" t="s">
        <v>31</v>
      </c>
      <c r="F47" s="1183"/>
      <c r="G47" s="1183"/>
      <c r="H47" s="1184"/>
      <c r="I47" s="86" t="s">
        <v>485</v>
      </c>
      <c r="J47" s="87" t="s">
        <v>485</v>
      </c>
      <c r="K47" s="87" t="s">
        <v>485</v>
      </c>
      <c r="L47" s="87" t="s">
        <v>485</v>
      </c>
      <c r="M47" s="88" t="s">
        <v>485</v>
      </c>
    </row>
    <row r="48" spans="2:13" ht="27.75" customHeight="1">
      <c r="B48" s="1174"/>
      <c r="C48" s="1175"/>
      <c r="D48" s="85"/>
      <c r="E48" s="1180" t="s">
        <v>32</v>
      </c>
      <c r="F48" s="1180"/>
      <c r="G48" s="1180"/>
      <c r="H48" s="1181"/>
      <c r="I48" s="86" t="s">
        <v>485</v>
      </c>
      <c r="J48" s="87" t="s">
        <v>485</v>
      </c>
      <c r="K48" s="87" t="s">
        <v>485</v>
      </c>
      <c r="L48" s="87" t="s">
        <v>485</v>
      </c>
      <c r="M48" s="88" t="s">
        <v>485</v>
      </c>
    </row>
    <row r="49" spans="2:13" ht="27.75" customHeight="1">
      <c r="B49" s="1176"/>
      <c r="C49" s="1177"/>
      <c r="D49" s="85"/>
      <c r="E49" s="1180" t="s">
        <v>33</v>
      </c>
      <c r="F49" s="1180"/>
      <c r="G49" s="1180"/>
      <c r="H49" s="1181"/>
      <c r="I49" s="86" t="s">
        <v>485</v>
      </c>
      <c r="J49" s="87" t="s">
        <v>485</v>
      </c>
      <c r="K49" s="87" t="s">
        <v>485</v>
      </c>
      <c r="L49" s="87" t="s">
        <v>485</v>
      </c>
      <c r="M49" s="88" t="s">
        <v>485</v>
      </c>
    </row>
    <row r="50" spans="2:13" ht="27.75" customHeight="1">
      <c r="B50" s="1185" t="s">
        <v>34</v>
      </c>
      <c r="C50" s="1186"/>
      <c r="D50" s="91"/>
      <c r="E50" s="1180" t="s">
        <v>35</v>
      </c>
      <c r="F50" s="1180"/>
      <c r="G50" s="1180"/>
      <c r="H50" s="1181"/>
      <c r="I50" s="86">
        <v>11469</v>
      </c>
      <c r="J50" s="87">
        <v>12661</v>
      </c>
      <c r="K50" s="87">
        <v>12832</v>
      </c>
      <c r="L50" s="87">
        <v>12904</v>
      </c>
      <c r="M50" s="88">
        <v>12934</v>
      </c>
    </row>
    <row r="51" spans="2:13" ht="27.75" customHeight="1">
      <c r="B51" s="1174"/>
      <c r="C51" s="1175"/>
      <c r="D51" s="85"/>
      <c r="E51" s="1180" t="s">
        <v>36</v>
      </c>
      <c r="F51" s="1180"/>
      <c r="G51" s="1180"/>
      <c r="H51" s="1181"/>
      <c r="I51" s="86">
        <v>9967</v>
      </c>
      <c r="J51" s="87">
        <v>9349</v>
      </c>
      <c r="K51" s="87">
        <v>8377</v>
      </c>
      <c r="L51" s="87">
        <v>7841</v>
      </c>
      <c r="M51" s="88">
        <v>8024</v>
      </c>
    </row>
    <row r="52" spans="2:13" ht="27.75" customHeight="1">
      <c r="B52" s="1176"/>
      <c r="C52" s="1177"/>
      <c r="D52" s="85"/>
      <c r="E52" s="1180" t="s">
        <v>37</v>
      </c>
      <c r="F52" s="1180"/>
      <c r="G52" s="1180"/>
      <c r="H52" s="1181"/>
      <c r="I52" s="86">
        <v>53145</v>
      </c>
      <c r="J52" s="87">
        <v>55508</v>
      </c>
      <c r="K52" s="87">
        <v>55563</v>
      </c>
      <c r="L52" s="87">
        <v>56928</v>
      </c>
      <c r="M52" s="88">
        <v>58720</v>
      </c>
    </row>
    <row r="53" spans="2:13" ht="27.75" customHeight="1" thickBot="1">
      <c r="B53" s="1187" t="s">
        <v>21</v>
      </c>
      <c r="C53" s="1188"/>
      <c r="D53" s="92"/>
      <c r="E53" s="1189" t="s">
        <v>38</v>
      </c>
      <c r="F53" s="1189"/>
      <c r="G53" s="1189"/>
      <c r="H53" s="1190"/>
      <c r="I53" s="93">
        <v>17181</v>
      </c>
      <c r="J53" s="94">
        <v>13225</v>
      </c>
      <c r="K53" s="94">
        <v>12257</v>
      </c>
      <c r="L53" s="94">
        <v>10780</v>
      </c>
      <c r="M53" s="95">
        <v>11055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89616</v>
      </c>
      <c r="E3" s="118"/>
      <c r="F3" s="119">
        <v>43493</v>
      </c>
      <c r="G3" s="120"/>
      <c r="H3" s="121"/>
    </row>
    <row r="4" spans="1:8">
      <c r="A4" s="122"/>
      <c r="B4" s="123"/>
      <c r="C4" s="124"/>
      <c r="D4" s="125">
        <v>52118</v>
      </c>
      <c r="E4" s="126"/>
      <c r="F4" s="127">
        <v>23254</v>
      </c>
      <c r="G4" s="128"/>
      <c r="H4" s="129"/>
    </row>
    <row r="5" spans="1:8">
      <c r="A5" s="110" t="s">
        <v>519</v>
      </c>
      <c r="B5" s="115"/>
      <c r="C5" s="116"/>
      <c r="D5" s="117">
        <v>75534</v>
      </c>
      <c r="E5" s="118"/>
      <c r="F5" s="119">
        <v>50840</v>
      </c>
      <c r="G5" s="120"/>
      <c r="H5" s="121"/>
    </row>
    <row r="6" spans="1:8">
      <c r="A6" s="122"/>
      <c r="B6" s="123"/>
      <c r="C6" s="124"/>
      <c r="D6" s="125">
        <v>32256</v>
      </c>
      <c r="E6" s="126"/>
      <c r="F6" s="127">
        <v>25367</v>
      </c>
      <c r="G6" s="128"/>
      <c r="H6" s="129"/>
    </row>
    <row r="7" spans="1:8">
      <c r="A7" s="110" t="s">
        <v>520</v>
      </c>
      <c r="B7" s="115"/>
      <c r="C7" s="116"/>
      <c r="D7" s="117">
        <v>69937</v>
      </c>
      <c r="E7" s="118"/>
      <c r="F7" s="119">
        <v>53605</v>
      </c>
      <c r="G7" s="120"/>
      <c r="H7" s="121"/>
    </row>
    <row r="8" spans="1:8">
      <c r="A8" s="122"/>
      <c r="B8" s="123"/>
      <c r="C8" s="124"/>
      <c r="D8" s="125">
        <v>40350</v>
      </c>
      <c r="E8" s="126"/>
      <c r="F8" s="127">
        <v>28343</v>
      </c>
      <c r="G8" s="128"/>
      <c r="H8" s="129"/>
    </row>
    <row r="9" spans="1:8">
      <c r="A9" s="110" t="s">
        <v>521</v>
      </c>
      <c r="B9" s="115"/>
      <c r="C9" s="116"/>
      <c r="D9" s="117">
        <v>79135</v>
      </c>
      <c r="E9" s="118"/>
      <c r="F9" s="119">
        <v>92247</v>
      </c>
      <c r="G9" s="120"/>
      <c r="H9" s="121"/>
    </row>
    <row r="10" spans="1:8">
      <c r="A10" s="122"/>
      <c r="B10" s="123"/>
      <c r="C10" s="124"/>
      <c r="D10" s="125">
        <v>39797</v>
      </c>
      <c r="E10" s="126"/>
      <c r="F10" s="127">
        <v>37204</v>
      </c>
      <c r="G10" s="128"/>
      <c r="H10" s="129"/>
    </row>
    <row r="11" spans="1:8">
      <c r="A11" s="110" t="s">
        <v>522</v>
      </c>
      <c r="B11" s="115"/>
      <c r="C11" s="116"/>
      <c r="D11" s="117">
        <v>111986</v>
      </c>
      <c r="E11" s="118"/>
      <c r="F11" s="119">
        <v>57295</v>
      </c>
      <c r="G11" s="120"/>
      <c r="H11" s="121"/>
    </row>
    <row r="12" spans="1:8">
      <c r="A12" s="122"/>
      <c r="B12" s="123"/>
      <c r="C12" s="130"/>
      <c r="D12" s="125">
        <v>70412</v>
      </c>
      <c r="E12" s="126"/>
      <c r="F12" s="127">
        <v>32771</v>
      </c>
      <c r="G12" s="128"/>
      <c r="H12" s="129"/>
    </row>
    <row r="13" spans="1:8">
      <c r="A13" s="110"/>
      <c r="B13" s="115"/>
      <c r="C13" s="131"/>
      <c r="D13" s="132">
        <v>85242</v>
      </c>
      <c r="E13" s="133"/>
      <c r="F13" s="134">
        <v>59496</v>
      </c>
      <c r="G13" s="135"/>
      <c r="H13" s="121"/>
    </row>
    <row r="14" spans="1:8">
      <c r="A14" s="122"/>
      <c r="B14" s="123"/>
      <c r="C14" s="124"/>
      <c r="D14" s="125">
        <v>46987</v>
      </c>
      <c r="E14" s="126"/>
      <c r="F14" s="127">
        <v>29388</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3.06</v>
      </c>
      <c r="C19" s="136">
        <f>ROUND(VALUE(SUBSTITUTE(実質収支比率等に係る経年分析!G$48,"▲","-")),2)</f>
        <v>2.98</v>
      </c>
      <c r="D19" s="136">
        <f>ROUND(VALUE(SUBSTITUTE(実質収支比率等に係る経年分析!H$48,"▲","-")),2)</f>
        <v>2.13</v>
      </c>
      <c r="E19" s="136">
        <f>ROUND(VALUE(SUBSTITUTE(実質収支比率等に係る経年分析!I$48,"▲","-")),2)</f>
        <v>3.32</v>
      </c>
      <c r="F19" s="136">
        <f>ROUND(VALUE(SUBSTITUTE(実質収支比率等に係る経年分析!J$48,"▲","-")),2)</f>
        <v>2.63</v>
      </c>
    </row>
    <row r="20" spans="1:11">
      <c r="A20" s="136" t="s">
        <v>43</v>
      </c>
      <c r="B20" s="136">
        <f>ROUND(VALUE(SUBSTITUTE(実質収支比率等に係る経年分析!F$47,"▲","-")),2)</f>
        <v>15.29</v>
      </c>
      <c r="C20" s="136">
        <f>ROUND(VALUE(SUBSTITUTE(実質収支比率等に係る経年分析!G$47,"▲","-")),2)</f>
        <v>16.95</v>
      </c>
      <c r="D20" s="136">
        <f>ROUND(VALUE(SUBSTITUTE(実質収支比率等に係る経年分析!H$47,"▲","-")),2)</f>
        <v>21.71</v>
      </c>
      <c r="E20" s="136">
        <f>ROUND(VALUE(SUBSTITUTE(実質収支比率等に係る経年分析!I$47,"▲","-")),2)</f>
        <v>21.63</v>
      </c>
      <c r="F20" s="136">
        <f>ROUND(VALUE(SUBSTITUTE(実質収支比率等に係る経年分析!J$47,"▲","-")),2)</f>
        <v>21.93</v>
      </c>
    </row>
    <row r="21" spans="1:11">
      <c r="A21" s="136" t="s">
        <v>44</v>
      </c>
      <c r="B21" s="136">
        <f>IF(ISNUMBER(VALUE(SUBSTITUTE(実質収支比率等に係る経年分析!F$49,"▲","-"))),ROUND(VALUE(SUBSTITUTE(実質収支比率等に係る経年分析!F$49,"▲","-")),2),NA())</f>
        <v>5.6</v>
      </c>
      <c r="C21" s="136">
        <f>IF(ISNUMBER(VALUE(SUBSTITUTE(実質収支比率等に係る経年分析!G$49,"▲","-"))),ROUND(VALUE(SUBSTITUTE(実質収支比率等に係る経年分析!G$49,"▲","-")),2),NA())</f>
        <v>5.48</v>
      </c>
      <c r="D21" s="136">
        <f>IF(ISNUMBER(VALUE(SUBSTITUTE(実質収支比率等に係る経年分析!H$49,"▲","-"))),ROUND(VALUE(SUBSTITUTE(実質収支比率等に係る経年分析!H$49,"▲","-")),2),NA())</f>
        <v>9.02</v>
      </c>
      <c r="E21" s="136">
        <f>IF(ISNUMBER(VALUE(SUBSTITUTE(実質収支比率等に係る経年分析!I$49,"▲","-"))),ROUND(VALUE(SUBSTITUTE(実質収支比率等に係る経年分析!I$49,"▲","-")),2),NA())</f>
        <v>4.33</v>
      </c>
      <c r="F21" s="136">
        <f>IF(ISNUMBER(VALUE(SUBSTITUTE(実質収支比率等に係る経年分析!J$49,"▲","-"))),ROUND(VALUE(SUBSTITUTE(実質収支比率等に係る経年分析!J$49,"▲","-")),2),NA())</f>
        <v>3.33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ケーブルネットワーク事業特別会計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国民健康保険（直営診療施設勘定）特別会計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港湾事業特別会計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0.74</v>
      </c>
    </row>
    <row r="34" spans="1:16">
      <c r="A34" s="137" t="str">
        <f>IF(連結実質赤字比率に係る赤字・黒字の構成分析!C$36="",NA(),連結実質赤字比率に係る赤字・黒字の構成分析!C$36)</f>
        <v>国民健康保険（事業勘定）特別会計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1.89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2.0699999999999998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5.81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5964</v>
      </c>
      <c r="E42" s="138"/>
      <c r="F42" s="138"/>
      <c r="G42" s="138">
        <f>'実質公債費比率（分子）の構造'!L$52</f>
        <v>5828</v>
      </c>
      <c r="H42" s="138"/>
      <c r="I42" s="138"/>
      <c r="J42" s="138">
        <f>'実質公債費比率（分子）の構造'!M$52</f>
        <v>5878</v>
      </c>
      <c r="K42" s="138"/>
      <c r="L42" s="138"/>
      <c r="M42" s="138">
        <f>'実質公債費比率（分子）の構造'!N$52</f>
        <v>5789</v>
      </c>
      <c r="N42" s="138"/>
      <c r="O42" s="138"/>
      <c r="P42" s="138">
        <f>'実質公債費比率（分子）の構造'!O$52</f>
        <v>5878</v>
      </c>
    </row>
    <row r="43" spans="1:16">
      <c r="A43" s="138" t="s">
        <v>52</v>
      </c>
      <c r="B43" s="138">
        <f>'実質公債費比率（分子）の構造'!K$51</f>
        <v>1</v>
      </c>
      <c r="C43" s="138"/>
      <c r="D43" s="138"/>
      <c r="E43" s="138">
        <f>'実質公債費比率（分子）の構造'!L$51</f>
        <v>7</v>
      </c>
      <c r="F43" s="138"/>
      <c r="G43" s="138"/>
      <c r="H43" s="138">
        <f>'実質公債費比率（分子）の構造'!M$51</f>
        <v>3</v>
      </c>
      <c r="I43" s="138"/>
      <c r="J43" s="138"/>
      <c r="K43" s="138">
        <f>'実質公債費比率（分子）の構造'!N$51</f>
        <v>2</v>
      </c>
      <c r="L43" s="138"/>
      <c r="M43" s="138"/>
      <c r="N43" s="138">
        <f>'実質公債費比率（分子）の構造'!O$51</f>
        <v>2</v>
      </c>
      <c r="O43" s="138"/>
      <c r="P43" s="138"/>
    </row>
    <row r="44" spans="1:16">
      <c r="A44" s="138" t="s">
        <v>53</v>
      </c>
      <c r="B44" s="138">
        <f>'実質公債費比率（分子）の構造'!K$50</f>
        <v>81</v>
      </c>
      <c r="C44" s="138"/>
      <c r="D44" s="138"/>
      <c r="E44" s="138">
        <f>'実質公債費比率（分子）の構造'!L$50</f>
        <v>67</v>
      </c>
      <c r="F44" s="138"/>
      <c r="G44" s="138"/>
      <c r="H44" s="138">
        <f>'実質公債費比率（分子）の構造'!M$50</f>
        <v>55</v>
      </c>
      <c r="I44" s="138"/>
      <c r="J44" s="138"/>
      <c r="K44" s="138">
        <f>'実質公債費比率（分子）の構造'!N$50</f>
        <v>53</v>
      </c>
      <c r="L44" s="138"/>
      <c r="M44" s="138"/>
      <c r="N44" s="138">
        <f>'実質公債費比率（分子）の構造'!O$50</f>
        <v>43</v>
      </c>
      <c r="O44" s="138"/>
      <c r="P44" s="138"/>
    </row>
    <row r="45" spans="1:16">
      <c r="A45" s="138" t="s">
        <v>54</v>
      </c>
      <c r="B45" s="138">
        <f>'実質公債費比率（分子）の構造'!K$49</f>
        <v>10</v>
      </c>
      <c r="C45" s="138"/>
      <c r="D45" s="138"/>
      <c r="E45" s="138">
        <f>'実質公債費比率（分子）の構造'!L$49</f>
        <v>7</v>
      </c>
      <c r="F45" s="138"/>
      <c r="G45" s="138"/>
      <c r="H45" s="138">
        <f>'実質公債費比率（分子）の構造'!M$49</f>
        <v>8</v>
      </c>
      <c r="I45" s="138"/>
      <c r="J45" s="138"/>
      <c r="K45" s="138">
        <f>'実質公債費比率（分子）の構造'!N$49</f>
        <v>9</v>
      </c>
      <c r="L45" s="138"/>
      <c r="M45" s="138"/>
      <c r="N45" s="138">
        <f>'実質公債費比率（分子）の構造'!O$49</f>
        <v>9</v>
      </c>
      <c r="O45" s="138"/>
      <c r="P45" s="138"/>
    </row>
    <row r="46" spans="1:16">
      <c r="A46" s="138" t="s">
        <v>55</v>
      </c>
      <c r="B46" s="138">
        <f>'実質公債費比率（分子）の構造'!K$48</f>
        <v>1194</v>
      </c>
      <c r="C46" s="138"/>
      <c r="D46" s="138"/>
      <c r="E46" s="138">
        <f>'実質公債費比率（分子）の構造'!L$48</f>
        <v>1263</v>
      </c>
      <c r="F46" s="138"/>
      <c r="G46" s="138"/>
      <c r="H46" s="138">
        <f>'実質公債費比率（分子）の構造'!M$48</f>
        <v>1313</v>
      </c>
      <c r="I46" s="138"/>
      <c r="J46" s="138"/>
      <c r="K46" s="138">
        <f>'実質公債費比率（分子）の構造'!N$48</f>
        <v>1334</v>
      </c>
      <c r="L46" s="138"/>
      <c r="M46" s="138"/>
      <c r="N46" s="138">
        <f>'実質公債費比率（分子）の構造'!O$48</f>
        <v>1388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6908</v>
      </c>
      <c r="C49" s="138"/>
      <c r="D49" s="138"/>
      <c r="E49" s="138">
        <f>'実質公債費比率（分子）の構造'!L$45</f>
        <v>6611</v>
      </c>
      <c r="F49" s="138"/>
      <c r="G49" s="138"/>
      <c r="H49" s="138">
        <f>'実質公債費比率（分子）の構造'!M$45</f>
        <v>6395</v>
      </c>
      <c r="I49" s="138"/>
      <c r="J49" s="138"/>
      <c r="K49" s="138">
        <f>'実質公債費比率（分子）の構造'!N$45</f>
        <v>6104</v>
      </c>
      <c r="L49" s="138"/>
      <c r="M49" s="138"/>
      <c r="N49" s="138">
        <f>'実質公債費比率（分子）の構造'!O$45</f>
        <v>5922</v>
      </c>
      <c r="O49" s="138"/>
      <c r="P49" s="138"/>
    </row>
    <row r="50" spans="1:16">
      <c r="A50" s="138" t="s">
        <v>58</v>
      </c>
      <c r="B50" s="138" t="e">
        <f>NA()</f>
        <v>#N/A</v>
      </c>
      <c r="C50" s="138">
        <f>IF(ISNUMBER('実質公債費比率（分子）の構造'!K$53),'実質公債費比率（分子）の構造'!K$53,NA())</f>
        <v>2230</v>
      </c>
      <c r="D50" s="138" t="e">
        <f>NA()</f>
        <v>#N/A</v>
      </c>
      <c r="E50" s="138" t="e">
        <f>NA()</f>
        <v>#N/A</v>
      </c>
      <c r="F50" s="138">
        <f>IF(ISNUMBER('実質公債費比率（分子）の構造'!L$53),'実質公債費比率（分子）の構造'!L$53,NA())</f>
        <v>2127</v>
      </c>
      <c r="G50" s="138" t="e">
        <f>NA()</f>
        <v>#N/A</v>
      </c>
      <c r="H50" s="138" t="e">
        <f>NA()</f>
        <v>#N/A</v>
      </c>
      <c r="I50" s="138">
        <f>IF(ISNUMBER('実質公債費比率（分子）の構造'!M$53),'実質公債費比率（分子）の構造'!M$53,NA())</f>
        <v>1896</v>
      </c>
      <c r="J50" s="138" t="e">
        <f>NA()</f>
        <v>#N/A</v>
      </c>
      <c r="K50" s="138" t="e">
        <f>NA()</f>
        <v>#N/A</v>
      </c>
      <c r="L50" s="138">
        <f>IF(ISNUMBER('実質公債費比率（分子）の構造'!N$53),'実質公債費比率（分子）の構造'!N$53,NA())</f>
        <v>1713</v>
      </c>
      <c r="M50" s="138" t="e">
        <f>NA()</f>
        <v>#N/A</v>
      </c>
      <c r="N50" s="138" t="e">
        <f>NA()</f>
        <v>#N/A</v>
      </c>
      <c r="O50" s="138">
        <f>IF(ISNUMBER('実質公債費比率（分子）の構造'!O$53),'実質公債費比率（分子）の構造'!O$53,NA())</f>
        <v>1486</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37</v>
      </c>
      <c r="B56" s="137"/>
      <c r="C56" s="137"/>
      <c r="D56" s="137">
        <f>'将来負担比率（分子）の構造'!I$52</f>
        <v>53145</v>
      </c>
      <c r="E56" s="137"/>
      <c r="F56" s="137"/>
      <c r="G56" s="137">
        <f>'将来負担比率（分子）の構造'!J$52</f>
        <v>55508</v>
      </c>
      <c r="H56" s="137"/>
      <c r="I56" s="137"/>
      <c r="J56" s="137">
        <f>'将来負担比率（分子）の構造'!K$52</f>
        <v>55563</v>
      </c>
      <c r="K56" s="137"/>
      <c r="L56" s="137"/>
      <c r="M56" s="137">
        <f>'将来負担比率（分子）の構造'!L$52</f>
        <v>56928</v>
      </c>
      <c r="N56" s="137"/>
      <c r="O56" s="137"/>
      <c r="P56" s="137">
        <f>'将来負担比率（分子）の構造'!M$52</f>
        <v>58720</v>
      </c>
    </row>
    <row r="57" spans="1:16">
      <c r="A57" s="137" t="s">
        <v>36</v>
      </c>
      <c r="B57" s="137"/>
      <c r="C57" s="137"/>
      <c r="D57" s="137">
        <f>'将来負担比率（分子）の構造'!I$51</f>
        <v>9967</v>
      </c>
      <c r="E57" s="137"/>
      <c r="F57" s="137"/>
      <c r="G57" s="137">
        <f>'将来負担比率（分子）の構造'!J$51</f>
        <v>9349</v>
      </c>
      <c r="H57" s="137"/>
      <c r="I57" s="137"/>
      <c r="J57" s="137">
        <f>'将来負担比率（分子）の構造'!K$51</f>
        <v>8377</v>
      </c>
      <c r="K57" s="137"/>
      <c r="L57" s="137"/>
      <c r="M57" s="137">
        <f>'将来負担比率（分子）の構造'!L$51</f>
        <v>7841</v>
      </c>
      <c r="N57" s="137"/>
      <c r="O57" s="137"/>
      <c r="P57" s="137">
        <f>'将来負担比率（分子）の構造'!M$51</f>
        <v>8024</v>
      </c>
    </row>
    <row r="58" spans="1:16">
      <c r="A58" s="137" t="s">
        <v>35</v>
      </c>
      <c r="B58" s="137"/>
      <c r="C58" s="137"/>
      <c r="D58" s="137">
        <f>'将来負担比率（分子）の構造'!I$50</f>
        <v>11469</v>
      </c>
      <c r="E58" s="137"/>
      <c r="F58" s="137"/>
      <c r="G58" s="137">
        <f>'将来負担比率（分子）の構造'!J$50</f>
        <v>12661</v>
      </c>
      <c r="H58" s="137"/>
      <c r="I58" s="137"/>
      <c r="J58" s="137">
        <f>'将来負担比率（分子）の構造'!K$50</f>
        <v>12832</v>
      </c>
      <c r="K58" s="137"/>
      <c r="L58" s="137"/>
      <c r="M58" s="137">
        <f>'将来負担比率（分子）の構造'!L$50</f>
        <v>12904</v>
      </c>
      <c r="N58" s="137"/>
      <c r="O58" s="137"/>
      <c r="P58" s="137">
        <f>'将来負担比率（分子）の構造'!M$50</f>
        <v>12934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f>'将来負担比率（分子）の構造'!J$46</f>
        <v>0</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7002</v>
      </c>
      <c r="C62" s="137"/>
      <c r="D62" s="137"/>
      <c r="E62" s="137">
        <f>'将来負担比率（分子）の構造'!J$45</f>
        <v>6717</v>
      </c>
      <c r="F62" s="137"/>
      <c r="G62" s="137"/>
      <c r="H62" s="137">
        <f>'将来負担比率（分子）の構造'!K$45</f>
        <v>5736</v>
      </c>
      <c r="I62" s="137"/>
      <c r="J62" s="137"/>
      <c r="K62" s="137">
        <f>'将来負担比率（分子）の構造'!L$45</f>
        <v>5887</v>
      </c>
      <c r="L62" s="137"/>
      <c r="M62" s="137"/>
      <c r="N62" s="137">
        <f>'将来負担比率（分子）の構造'!M$45</f>
        <v>5759</v>
      </c>
      <c r="O62" s="137"/>
      <c r="P62" s="137"/>
    </row>
    <row r="63" spans="1:16">
      <c r="A63" s="137" t="s">
        <v>28</v>
      </c>
      <c r="B63" s="137">
        <f>'将来負担比率（分子）の構造'!I$44</f>
        <v>146</v>
      </c>
      <c r="C63" s="137"/>
      <c r="D63" s="137"/>
      <c r="E63" s="137">
        <f>'将来負担比率（分子）の構造'!J$44</f>
        <v>151</v>
      </c>
      <c r="F63" s="137"/>
      <c r="G63" s="137"/>
      <c r="H63" s="137">
        <f>'将来負担比率（分子）の構造'!K$44</f>
        <v>148</v>
      </c>
      <c r="I63" s="137"/>
      <c r="J63" s="137"/>
      <c r="K63" s="137">
        <f>'将来負担比率（分子）の構造'!L$44</f>
        <v>140</v>
      </c>
      <c r="L63" s="137"/>
      <c r="M63" s="137"/>
      <c r="N63" s="137">
        <f>'将来負担比率（分子）の構造'!M$44</f>
        <v>129</v>
      </c>
      <c r="O63" s="137"/>
      <c r="P63" s="137"/>
    </row>
    <row r="64" spans="1:16">
      <c r="A64" s="137" t="s">
        <v>27</v>
      </c>
      <c r="B64" s="137">
        <f>'将来負担比率（分子）の構造'!I$43</f>
        <v>20279</v>
      </c>
      <c r="C64" s="137"/>
      <c r="D64" s="137"/>
      <c r="E64" s="137">
        <f>'将来負担比率（分子）の構造'!J$43</f>
        <v>20586</v>
      </c>
      <c r="F64" s="137"/>
      <c r="G64" s="137"/>
      <c r="H64" s="137">
        <f>'将来負担比率（分子）の構造'!K$43</f>
        <v>22100</v>
      </c>
      <c r="I64" s="137"/>
      <c r="J64" s="137"/>
      <c r="K64" s="137">
        <f>'将来負担比率（分子）の構造'!L$43</f>
        <v>21720</v>
      </c>
      <c r="L64" s="137"/>
      <c r="M64" s="137"/>
      <c r="N64" s="137">
        <f>'将来負担比率（分子）の構造'!M$43</f>
        <v>21721</v>
      </c>
      <c r="O64" s="137"/>
      <c r="P64" s="137"/>
    </row>
    <row r="65" spans="1:16">
      <c r="A65" s="137" t="s">
        <v>26</v>
      </c>
      <c r="B65" s="137">
        <f>'将来負担比率（分子）の構造'!I$42</f>
        <v>313</v>
      </c>
      <c r="C65" s="137"/>
      <c r="D65" s="137"/>
      <c r="E65" s="137">
        <f>'将来負担比率（分子）の構造'!J$42</f>
        <v>261</v>
      </c>
      <c r="F65" s="137"/>
      <c r="G65" s="137"/>
      <c r="H65" s="137">
        <f>'将来負担比率（分子）の構造'!K$42</f>
        <v>211</v>
      </c>
      <c r="I65" s="137"/>
      <c r="J65" s="137"/>
      <c r="K65" s="137">
        <f>'将来負担比率（分子）の構造'!L$42</f>
        <v>162</v>
      </c>
      <c r="L65" s="137"/>
      <c r="M65" s="137"/>
      <c r="N65" s="137">
        <f>'将来負担比率（分子）の構造'!M$42</f>
        <v>123</v>
      </c>
      <c r="O65" s="137"/>
      <c r="P65" s="137"/>
    </row>
    <row r="66" spans="1:16">
      <c r="A66" s="137" t="s">
        <v>25</v>
      </c>
      <c r="B66" s="137">
        <f>'将来負担比率（分子）の構造'!I$41</f>
        <v>64023</v>
      </c>
      <c r="C66" s="137"/>
      <c r="D66" s="137"/>
      <c r="E66" s="137">
        <f>'将来負担比率（分子）の構造'!J$41</f>
        <v>63028</v>
      </c>
      <c r="F66" s="137"/>
      <c r="G66" s="137"/>
      <c r="H66" s="137">
        <f>'将来負担比率（分子）の構造'!K$41</f>
        <v>60834</v>
      </c>
      <c r="I66" s="137"/>
      <c r="J66" s="137"/>
      <c r="K66" s="137">
        <f>'将来負担比率（分子）の構造'!L$41</f>
        <v>60545</v>
      </c>
      <c r="L66" s="137"/>
      <c r="M66" s="137"/>
      <c r="N66" s="137">
        <f>'将来負担比率（分子）の構造'!M$41</f>
        <v>63001</v>
      </c>
      <c r="O66" s="137"/>
      <c r="P66" s="137"/>
    </row>
    <row r="67" spans="1:16">
      <c r="A67" s="137" t="s">
        <v>62</v>
      </c>
      <c r="B67" s="137" t="e">
        <f>NA()</f>
        <v>#N/A</v>
      </c>
      <c r="C67" s="137">
        <f>IF(ISNUMBER('将来負担比率（分子）の構造'!I$53), IF('将来負担比率（分子）の構造'!I$53 &lt; 0, 0, '将来負担比率（分子）の構造'!I$53), NA())</f>
        <v>17181</v>
      </c>
      <c r="D67" s="137" t="e">
        <f>NA()</f>
        <v>#N/A</v>
      </c>
      <c r="E67" s="137" t="e">
        <f>NA()</f>
        <v>#N/A</v>
      </c>
      <c r="F67" s="137">
        <f>IF(ISNUMBER('将来負担比率（分子）の構造'!J$53), IF('将来負担比率（分子）の構造'!J$53 &lt; 0, 0, '将来負担比率（分子）の構造'!J$53), NA())</f>
        <v>13225</v>
      </c>
      <c r="G67" s="137" t="e">
        <f>NA()</f>
        <v>#N/A</v>
      </c>
      <c r="H67" s="137" t="e">
        <f>NA()</f>
        <v>#N/A</v>
      </c>
      <c r="I67" s="137">
        <f>IF(ISNUMBER('将来負担比率（分子）の構造'!K$53), IF('将来負担比率（分子）の構造'!K$53 &lt; 0, 0, '将来負担比率（分子）の構造'!K$53), NA())</f>
        <v>12257</v>
      </c>
      <c r="J67" s="137" t="e">
        <f>NA()</f>
        <v>#N/A</v>
      </c>
      <c r="K67" s="137" t="e">
        <f>NA()</f>
        <v>#N/A</v>
      </c>
      <c r="L67" s="137">
        <f>IF(ISNUMBER('将来負担比率（分子）の構造'!L$53), IF('将来負担比率（分子）の構造'!L$53 &lt; 0, 0, '将来負担比率（分子）の構造'!L$53), NA())</f>
        <v>10780</v>
      </c>
      <c r="M67" s="137" t="e">
        <f>NA()</f>
        <v>#N/A</v>
      </c>
      <c r="N67" s="137" t="e">
        <f>NA()</f>
        <v>#N/A</v>
      </c>
      <c r="O67" s="137">
        <f>IF(ISNUMBER('将来負担比率（分子）の構造'!M$53), IF('将来負担比率（分子）の構造'!M$53 &lt; 0, 0, '将来負担比率（分子）の構造'!M$53), NA())</f>
        <v>11055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194</v>
      </c>
      <c r="DI1" s="572"/>
      <c r="DJ1" s="572"/>
      <c r="DK1" s="572"/>
      <c r="DL1" s="572"/>
      <c r="DM1" s="572"/>
      <c r="DN1" s="573"/>
      <c r="DP1" s="571" t="s">
        <v>195</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198</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199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200</v>
      </c>
      <c r="S4" s="575"/>
      <c r="T4" s="575"/>
      <c r="U4" s="575"/>
      <c r="V4" s="575"/>
      <c r="W4" s="575"/>
      <c r="X4" s="575"/>
      <c r="Y4" s="576"/>
      <c r="Z4" s="574" t="s">
        <v>201</v>
      </c>
      <c r="AA4" s="575"/>
      <c r="AB4" s="575"/>
      <c r="AC4" s="576"/>
      <c r="AD4" s="574" t="s">
        <v>202</v>
      </c>
      <c r="AE4" s="575"/>
      <c r="AF4" s="575"/>
      <c r="AG4" s="575"/>
      <c r="AH4" s="575"/>
      <c r="AI4" s="575"/>
      <c r="AJ4" s="575"/>
      <c r="AK4" s="576"/>
      <c r="AL4" s="574" t="s">
        <v>201</v>
      </c>
      <c r="AM4" s="575"/>
      <c r="AN4" s="575"/>
      <c r="AO4" s="576"/>
      <c r="AP4" s="580" t="s">
        <v>203</v>
      </c>
      <c r="AQ4" s="580"/>
      <c r="AR4" s="580"/>
      <c r="AS4" s="580"/>
      <c r="AT4" s="580"/>
      <c r="AU4" s="580"/>
      <c r="AV4" s="580"/>
      <c r="AW4" s="580"/>
      <c r="AX4" s="580"/>
      <c r="AY4" s="580"/>
      <c r="AZ4" s="580"/>
      <c r="BA4" s="580"/>
      <c r="BB4" s="580"/>
      <c r="BC4" s="580"/>
      <c r="BD4" s="580"/>
      <c r="BE4" s="580"/>
      <c r="BF4" s="580"/>
      <c r="BG4" s="580" t="s">
        <v>204</v>
      </c>
      <c r="BH4" s="580"/>
      <c r="BI4" s="580"/>
      <c r="BJ4" s="580"/>
      <c r="BK4" s="580"/>
      <c r="BL4" s="580"/>
      <c r="BM4" s="580"/>
      <c r="BN4" s="580"/>
      <c r="BO4" s="580" t="s">
        <v>201</v>
      </c>
      <c r="BP4" s="580"/>
      <c r="BQ4" s="580"/>
      <c r="BR4" s="580"/>
      <c r="BS4" s="580" t="s">
        <v>205</v>
      </c>
      <c r="BT4" s="580"/>
      <c r="BU4" s="580"/>
      <c r="BV4" s="580"/>
      <c r="BW4" s="580"/>
      <c r="BX4" s="580"/>
      <c r="BY4" s="580"/>
      <c r="BZ4" s="580"/>
      <c r="CA4" s="580"/>
      <c r="CB4" s="580"/>
      <c r="CD4" s="577" t="s">
        <v>206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207</v>
      </c>
      <c r="C5" s="582"/>
      <c r="D5" s="582"/>
      <c r="E5" s="582"/>
      <c r="F5" s="582"/>
      <c r="G5" s="582"/>
      <c r="H5" s="582"/>
      <c r="I5" s="582"/>
      <c r="J5" s="582"/>
      <c r="K5" s="582"/>
      <c r="L5" s="582"/>
      <c r="M5" s="582"/>
      <c r="N5" s="582"/>
      <c r="O5" s="582"/>
      <c r="P5" s="582"/>
      <c r="Q5" s="583"/>
      <c r="R5" s="584">
        <v>13963619</v>
      </c>
      <c r="S5" s="585"/>
      <c r="T5" s="585"/>
      <c r="U5" s="585"/>
      <c r="V5" s="585"/>
      <c r="W5" s="585"/>
      <c r="X5" s="585"/>
      <c r="Y5" s="586"/>
      <c r="Z5" s="587">
        <v>27.1</v>
      </c>
      <c r="AA5" s="587"/>
      <c r="AB5" s="587"/>
      <c r="AC5" s="587"/>
      <c r="AD5" s="588">
        <v>13180152</v>
      </c>
      <c r="AE5" s="588"/>
      <c r="AF5" s="588"/>
      <c r="AG5" s="588"/>
      <c r="AH5" s="588"/>
      <c r="AI5" s="588"/>
      <c r="AJ5" s="588"/>
      <c r="AK5" s="588"/>
      <c r="AL5" s="589">
        <v>51.5</v>
      </c>
      <c r="AM5" s="590"/>
      <c r="AN5" s="590"/>
      <c r="AO5" s="591"/>
      <c r="AP5" s="581" t="s">
        <v>208</v>
      </c>
      <c r="AQ5" s="582"/>
      <c r="AR5" s="582"/>
      <c r="AS5" s="582"/>
      <c r="AT5" s="582"/>
      <c r="AU5" s="582"/>
      <c r="AV5" s="582"/>
      <c r="AW5" s="582"/>
      <c r="AX5" s="582"/>
      <c r="AY5" s="582"/>
      <c r="AZ5" s="582"/>
      <c r="BA5" s="582"/>
      <c r="BB5" s="582"/>
      <c r="BC5" s="582"/>
      <c r="BD5" s="582"/>
      <c r="BE5" s="582"/>
      <c r="BF5" s="583"/>
      <c r="BG5" s="595">
        <v>13168015</v>
      </c>
      <c r="BH5" s="596"/>
      <c r="BI5" s="596"/>
      <c r="BJ5" s="596"/>
      <c r="BK5" s="596"/>
      <c r="BL5" s="596"/>
      <c r="BM5" s="596"/>
      <c r="BN5" s="597"/>
      <c r="BO5" s="598">
        <v>94.3</v>
      </c>
      <c r="BP5" s="598"/>
      <c r="BQ5" s="598"/>
      <c r="BR5" s="598"/>
      <c r="BS5" s="599">
        <v>175449</v>
      </c>
      <c r="BT5" s="599"/>
      <c r="BU5" s="599"/>
      <c r="BV5" s="599"/>
      <c r="BW5" s="599"/>
      <c r="BX5" s="599"/>
      <c r="BY5" s="599"/>
      <c r="BZ5" s="599"/>
      <c r="CA5" s="599"/>
      <c r="CB5" s="603"/>
      <c r="CD5" s="577" t="s">
        <v>203</v>
      </c>
      <c r="CE5" s="578"/>
      <c r="CF5" s="578"/>
      <c r="CG5" s="578"/>
      <c r="CH5" s="578"/>
      <c r="CI5" s="578"/>
      <c r="CJ5" s="578"/>
      <c r="CK5" s="578"/>
      <c r="CL5" s="578"/>
      <c r="CM5" s="578"/>
      <c r="CN5" s="578"/>
      <c r="CO5" s="578"/>
      <c r="CP5" s="578"/>
      <c r="CQ5" s="579"/>
      <c r="CR5" s="577" t="s">
        <v>209</v>
      </c>
      <c r="CS5" s="578"/>
      <c r="CT5" s="578"/>
      <c r="CU5" s="578"/>
      <c r="CV5" s="578"/>
      <c r="CW5" s="578"/>
      <c r="CX5" s="578"/>
      <c r="CY5" s="579"/>
      <c r="CZ5" s="577" t="s">
        <v>201</v>
      </c>
      <c r="DA5" s="578"/>
      <c r="DB5" s="578"/>
      <c r="DC5" s="579"/>
      <c r="DD5" s="577" t="s">
        <v>210</v>
      </c>
      <c r="DE5" s="578"/>
      <c r="DF5" s="578"/>
      <c r="DG5" s="578"/>
      <c r="DH5" s="578"/>
      <c r="DI5" s="578"/>
      <c r="DJ5" s="578"/>
      <c r="DK5" s="578"/>
      <c r="DL5" s="578"/>
      <c r="DM5" s="578"/>
      <c r="DN5" s="578"/>
      <c r="DO5" s="578"/>
      <c r="DP5" s="579"/>
      <c r="DQ5" s="577" t="s">
        <v>211</v>
      </c>
      <c r="DR5" s="578"/>
      <c r="DS5" s="578"/>
      <c r="DT5" s="578"/>
      <c r="DU5" s="578"/>
      <c r="DV5" s="578"/>
      <c r="DW5" s="578"/>
      <c r="DX5" s="578"/>
      <c r="DY5" s="578"/>
      <c r="DZ5" s="578"/>
      <c r="EA5" s="578"/>
      <c r="EB5" s="578"/>
      <c r="EC5" s="579"/>
    </row>
    <row r="6" spans="2:143" ht="11.25" customHeight="1">
      <c r="B6" s="592" t="s">
        <v>212</v>
      </c>
      <c r="C6" s="593"/>
      <c r="D6" s="593"/>
      <c r="E6" s="593"/>
      <c r="F6" s="593"/>
      <c r="G6" s="593"/>
      <c r="H6" s="593"/>
      <c r="I6" s="593"/>
      <c r="J6" s="593"/>
      <c r="K6" s="593"/>
      <c r="L6" s="593"/>
      <c r="M6" s="593"/>
      <c r="N6" s="593"/>
      <c r="O6" s="593"/>
      <c r="P6" s="593"/>
      <c r="Q6" s="594"/>
      <c r="R6" s="595">
        <v>520102</v>
      </c>
      <c r="S6" s="596"/>
      <c r="T6" s="596"/>
      <c r="U6" s="596"/>
      <c r="V6" s="596"/>
      <c r="W6" s="596"/>
      <c r="X6" s="596"/>
      <c r="Y6" s="597"/>
      <c r="Z6" s="598">
        <v>1</v>
      </c>
      <c r="AA6" s="598"/>
      <c r="AB6" s="598"/>
      <c r="AC6" s="598"/>
      <c r="AD6" s="599">
        <v>520102</v>
      </c>
      <c r="AE6" s="599"/>
      <c r="AF6" s="599"/>
      <c r="AG6" s="599"/>
      <c r="AH6" s="599"/>
      <c r="AI6" s="599"/>
      <c r="AJ6" s="599"/>
      <c r="AK6" s="599"/>
      <c r="AL6" s="600">
        <v>2</v>
      </c>
      <c r="AM6" s="601"/>
      <c r="AN6" s="601"/>
      <c r="AO6" s="602"/>
      <c r="AP6" s="592" t="s">
        <v>213</v>
      </c>
      <c r="AQ6" s="593"/>
      <c r="AR6" s="593"/>
      <c r="AS6" s="593"/>
      <c r="AT6" s="593"/>
      <c r="AU6" s="593"/>
      <c r="AV6" s="593"/>
      <c r="AW6" s="593"/>
      <c r="AX6" s="593"/>
      <c r="AY6" s="593"/>
      <c r="AZ6" s="593"/>
      <c r="BA6" s="593"/>
      <c r="BB6" s="593"/>
      <c r="BC6" s="593"/>
      <c r="BD6" s="593"/>
      <c r="BE6" s="593"/>
      <c r="BF6" s="594"/>
      <c r="BG6" s="595">
        <v>13168015</v>
      </c>
      <c r="BH6" s="596"/>
      <c r="BI6" s="596"/>
      <c r="BJ6" s="596"/>
      <c r="BK6" s="596"/>
      <c r="BL6" s="596"/>
      <c r="BM6" s="596"/>
      <c r="BN6" s="597"/>
      <c r="BO6" s="598">
        <v>94.3</v>
      </c>
      <c r="BP6" s="598"/>
      <c r="BQ6" s="598"/>
      <c r="BR6" s="598"/>
      <c r="BS6" s="599">
        <v>175449</v>
      </c>
      <c r="BT6" s="599"/>
      <c r="BU6" s="599"/>
      <c r="BV6" s="599"/>
      <c r="BW6" s="599"/>
      <c r="BX6" s="599"/>
      <c r="BY6" s="599"/>
      <c r="BZ6" s="599"/>
      <c r="CA6" s="599"/>
      <c r="CB6" s="603"/>
      <c r="CD6" s="606" t="s">
        <v>214</v>
      </c>
      <c r="CE6" s="607"/>
      <c r="CF6" s="607"/>
      <c r="CG6" s="607"/>
      <c r="CH6" s="607"/>
      <c r="CI6" s="607"/>
      <c r="CJ6" s="607"/>
      <c r="CK6" s="607"/>
      <c r="CL6" s="607"/>
      <c r="CM6" s="607"/>
      <c r="CN6" s="607"/>
      <c r="CO6" s="607"/>
      <c r="CP6" s="607"/>
      <c r="CQ6" s="608"/>
      <c r="CR6" s="595">
        <v>343094</v>
      </c>
      <c r="CS6" s="596"/>
      <c r="CT6" s="596"/>
      <c r="CU6" s="596"/>
      <c r="CV6" s="596"/>
      <c r="CW6" s="596"/>
      <c r="CX6" s="596"/>
      <c r="CY6" s="597"/>
      <c r="CZ6" s="598">
        <v>0.7</v>
      </c>
      <c r="DA6" s="598"/>
      <c r="DB6" s="598"/>
      <c r="DC6" s="598"/>
      <c r="DD6" s="604" t="s">
        <v>215</v>
      </c>
      <c r="DE6" s="596"/>
      <c r="DF6" s="596"/>
      <c r="DG6" s="596"/>
      <c r="DH6" s="596"/>
      <c r="DI6" s="596"/>
      <c r="DJ6" s="596"/>
      <c r="DK6" s="596"/>
      <c r="DL6" s="596"/>
      <c r="DM6" s="596"/>
      <c r="DN6" s="596"/>
      <c r="DO6" s="596"/>
      <c r="DP6" s="597"/>
      <c r="DQ6" s="604">
        <v>343070</v>
      </c>
      <c r="DR6" s="596"/>
      <c r="DS6" s="596"/>
      <c r="DT6" s="596"/>
      <c r="DU6" s="596"/>
      <c r="DV6" s="596"/>
      <c r="DW6" s="596"/>
      <c r="DX6" s="596"/>
      <c r="DY6" s="596"/>
      <c r="DZ6" s="596"/>
      <c r="EA6" s="596"/>
      <c r="EB6" s="596"/>
      <c r="EC6" s="605"/>
    </row>
    <row r="7" spans="2:143" ht="11.25" customHeight="1">
      <c r="B7" s="592" t="s">
        <v>216</v>
      </c>
      <c r="C7" s="593"/>
      <c r="D7" s="593"/>
      <c r="E7" s="593"/>
      <c r="F7" s="593"/>
      <c r="G7" s="593"/>
      <c r="H7" s="593"/>
      <c r="I7" s="593"/>
      <c r="J7" s="593"/>
      <c r="K7" s="593"/>
      <c r="L7" s="593"/>
      <c r="M7" s="593"/>
      <c r="N7" s="593"/>
      <c r="O7" s="593"/>
      <c r="P7" s="593"/>
      <c r="Q7" s="594"/>
      <c r="R7" s="595">
        <v>12713</v>
      </c>
      <c r="S7" s="596"/>
      <c r="T7" s="596"/>
      <c r="U7" s="596"/>
      <c r="V7" s="596"/>
      <c r="W7" s="596"/>
      <c r="X7" s="596"/>
      <c r="Y7" s="597"/>
      <c r="Z7" s="598">
        <v>0</v>
      </c>
      <c r="AA7" s="598"/>
      <c r="AB7" s="598"/>
      <c r="AC7" s="598"/>
      <c r="AD7" s="599">
        <v>12713</v>
      </c>
      <c r="AE7" s="599"/>
      <c r="AF7" s="599"/>
      <c r="AG7" s="599"/>
      <c r="AH7" s="599"/>
      <c r="AI7" s="599"/>
      <c r="AJ7" s="599"/>
      <c r="AK7" s="599"/>
      <c r="AL7" s="600">
        <v>0</v>
      </c>
      <c r="AM7" s="601"/>
      <c r="AN7" s="601"/>
      <c r="AO7" s="602"/>
      <c r="AP7" s="592" t="s">
        <v>217</v>
      </c>
      <c r="AQ7" s="593"/>
      <c r="AR7" s="593"/>
      <c r="AS7" s="593"/>
      <c r="AT7" s="593"/>
      <c r="AU7" s="593"/>
      <c r="AV7" s="593"/>
      <c r="AW7" s="593"/>
      <c r="AX7" s="593"/>
      <c r="AY7" s="593"/>
      <c r="AZ7" s="593"/>
      <c r="BA7" s="593"/>
      <c r="BB7" s="593"/>
      <c r="BC7" s="593"/>
      <c r="BD7" s="593"/>
      <c r="BE7" s="593"/>
      <c r="BF7" s="594"/>
      <c r="BG7" s="595">
        <v>5494304</v>
      </c>
      <c r="BH7" s="596"/>
      <c r="BI7" s="596"/>
      <c r="BJ7" s="596"/>
      <c r="BK7" s="596"/>
      <c r="BL7" s="596"/>
      <c r="BM7" s="596"/>
      <c r="BN7" s="597"/>
      <c r="BO7" s="598">
        <v>39.299999999999997</v>
      </c>
      <c r="BP7" s="598"/>
      <c r="BQ7" s="598"/>
      <c r="BR7" s="598"/>
      <c r="BS7" s="599">
        <v>175449</v>
      </c>
      <c r="BT7" s="599"/>
      <c r="BU7" s="599"/>
      <c r="BV7" s="599"/>
      <c r="BW7" s="599"/>
      <c r="BX7" s="599"/>
      <c r="BY7" s="599"/>
      <c r="BZ7" s="599"/>
      <c r="CA7" s="599"/>
      <c r="CB7" s="603"/>
      <c r="CD7" s="609" t="s">
        <v>218</v>
      </c>
      <c r="CE7" s="610"/>
      <c r="CF7" s="610"/>
      <c r="CG7" s="610"/>
      <c r="CH7" s="610"/>
      <c r="CI7" s="610"/>
      <c r="CJ7" s="610"/>
      <c r="CK7" s="610"/>
      <c r="CL7" s="610"/>
      <c r="CM7" s="610"/>
      <c r="CN7" s="610"/>
      <c r="CO7" s="610"/>
      <c r="CP7" s="610"/>
      <c r="CQ7" s="611"/>
      <c r="CR7" s="595">
        <v>6590832</v>
      </c>
      <c r="CS7" s="596"/>
      <c r="CT7" s="596"/>
      <c r="CU7" s="596"/>
      <c r="CV7" s="596"/>
      <c r="CW7" s="596"/>
      <c r="CX7" s="596"/>
      <c r="CY7" s="597"/>
      <c r="CZ7" s="598">
        <v>13</v>
      </c>
      <c r="DA7" s="598"/>
      <c r="DB7" s="598"/>
      <c r="DC7" s="598"/>
      <c r="DD7" s="604">
        <v>2571469</v>
      </c>
      <c r="DE7" s="596"/>
      <c r="DF7" s="596"/>
      <c r="DG7" s="596"/>
      <c r="DH7" s="596"/>
      <c r="DI7" s="596"/>
      <c r="DJ7" s="596"/>
      <c r="DK7" s="596"/>
      <c r="DL7" s="596"/>
      <c r="DM7" s="596"/>
      <c r="DN7" s="596"/>
      <c r="DO7" s="596"/>
      <c r="DP7" s="597"/>
      <c r="DQ7" s="604">
        <v>3829238</v>
      </c>
      <c r="DR7" s="596"/>
      <c r="DS7" s="596"/>
      <c r="DT7" s="596"/>
      <c r="DU7" s="596"/>
      <c r="DV7" s="596"/>
      <c r="DW7" s="596"/>
      <c r="DX7" s="596"/>
      <c r="DY7" s="596"/>
      <c r="DZ7" s="596"/>
      <c r="EA7" s="596"/>
      <c r="EB7" s="596"/>
      <c r="EC7" s="605"/>
    </row>
    <row r="8" spans="2:143" ht="11.25" customHeight="1">
      <c r="B8" s="592" t="s">
        <v>219</v>
      </c>
      <c r="C8" s="593"/>
      <c r="D8" s="593"/>
      <c r="E8" s="593"/>
      <c r="F8" s="593"/>
      <c r="G8" s="593"/>
      <c r="H8" s="593"/>
      <c r="I8" s="593"/>
      <c r="J8" s="593"/>
      <c r="K8" s="593"/>
      <c r="L8" s="593"/>
      <c r="M8" s="593"/>
      <c r="N8" s="593"/>
      <c r="O8" s="593"/>
      <c r="P8" s="593"/>
      <c r="Q8" s="594"/>
      <c r="R8" s="595">
        <v>40752</v>
      </c>
      <c r="S8" s="596"/>
      <c r="T8" s="596"/>
      <c r="U8" s="596"/>
      <c r="V8" s="596"/>
      <c r="W8" s="596"/>
      <c r="X8" s="596"/>
      <c r="Y8" s="597"/>
      <c r="Z8" s="598">
        <v>0.1</v>
      </c>
      <c r="AA8" s="598"/>
      <c r="AB8" s="598"/>
      <c r="AC8" s="598"/>
      <c r="AD8" s="599">
        <v>40752</v>
      </c>
      <c r="AE8" s="599"/>
      <c r="AF8" s="599"/>
      <c r="AG8" s="599"/>
      <c r="AH8" s="599"/>
      <c r="AI8" s="599"/>
      <c r="AJ8" s="599"/>
      <c r="AK8" s="599"/>
      <c r="AL8" s="600">
        <v>0.2</v>
      </c>
      <c r="AM8" s="601"/>
      <c r="AN8" s="601"/>
      <c r="AO8" s="602"/>
      <c r="AP8" s="592" t="s">
        <v>220</v>
      </c>
      <c r="AQ8" s="593"/>
      <c r="AR8" s="593"/>
      <c r="AS8" s="593"/>
      <c r="AT8" s="593"/>
      <c r="AU8" s="593"/>
      <c r="AV8" s="593"/>
      <c r="AW8" s="593"/>
      <c r="AX8" s="593"/>
      <c r="AY8" s="593"/>
      <c r="AZ8" s="593"/>
      <c r="BA8" s="593"/>
      <c r="BB8" s="593"/>
      <c r="BC8" s="593"/>
      <c r="BD8" s="593"/>
      <c r="BE8" s="593"/>
      <c r="BF8" s="594"/>
      <c r="BG8" s="595">
        <v>159034</v>
      </c>
      <c r="BH8" s="596"/>
      <c r="BI8" s="596"/>
      <c r="BJ8" s="596"/>
      <c r="BK8" s="596"/>
      <c r="BL8" s="596"/>
      <c r="BM8" s="596"/>
      <c r="BN8" s="597"/>
      <c r="BO8" s="598">
        <v>1.1000000000000001</v>
      </c>
      <c r="BP8" s="598"/>
      <c r="BQ8" s="598"/>
      <c r="BR8" s="598"/>
      <c r="BS8" s="604" t="s">
        <v>112</v>
      </c>
      <c r="BT8" s="596"/>
      <c r="BU8" s="596"/>
      <c r="BV8" s="596"/>
      <c r="BW8" s="596"/>
      <c r="BX8" s="596"/>
      <c r="BY8" s="596"/>
      <c r="BZ8" s="596"/>
      <c r="CA8" s="596"/>
      <c r="CB8" s="605"/>
      <c r="CD8" s="609" t="s">
        <v>221</v>
      </c>
      <c r="CE8" s="610"/>
      <c r="CF8" s="610"/>
      <c r="CG8" s="610"/>
      <c r="CH8" s="610"/>
      <c r="CI8" s="610"/>
      <c r="CJ8" s="610"/>
      <c r="CK8" s="610"/>
      <c r="CL8" s="610"/>
      <c r="CM8" s="610"/>
      <c r="CN8" s="610"/>
      <c r="CO8" s="610"/>
      <c r="CP8" s="610"/>
      <c r="CQ8" s="611"/>
      <c r="CR8" s="595">
        <v>15360373</v>
      </c>
      <c r="CS8" s="596"/>
      <c r="CT8" s="596"/>
      <c r="CU8" s="596"/>
      <c r="CV8" s="596"/>
      <c r="CW8" s="596"/>
      <c r="CX8" s="596"/>
      <c r="CY8" s="597"/>
      <c r="CZ8" s="598">
        <v>30.3</v>
      </c>
      <c r="DA8" s="598"/>
      <c r="DB8" s="598"/>
      <c r="DC8" s="598"/>
      <c r="DD8" s="604">
        <v>119623</v>
      </c>
      <c r="DE8" s="596"/>
      <c r="DF8" s="596"/>
      <c r="DG8" s="596"/>
      <c r="DH8" s="596"/>
      <c r="DI8" s="596"/>
      <c r="DJ8" s="596"/>
      <c r="DK8" s="596"/>
      <c r="DL8" s="596"/>
      <c r="DM8" s="596"/>
      <c r="DN8" s="596"/>
      <c r="DO8" s="596"/>
      <c r="DP8" s="597"/>
      <c r="DQ8" s="604">
        <v>7884206</v>
      </c>
      <c r="DR8" s="596"/>
      <c r="DS8" s="596"/>
      <c r="DT8" s="596"/>
      <c r="DU8" s="596"/>
      <c r="DV8" s="596"/>
      <c r="DW8" s="596"/>
      <c r="DX8" s="596"/>
      <c r="DY8" s="596"/>
      <c r="DZ8" s="596"/>
      <c r="EA8" s="596"/>
      <c r="EB8" s="596"/>
      <c r="EC8" s="605"/>
    </row>
    <row r="9" spans="2:143" ht="11.25" customHeight="1">
      <c r="B9" s="592" t="s">
        <v>222</v>
      </c>
      <c r="C9" s="593"/>
      <c r="D9" s="593"/>
      <c r="E9" s="593"/>
      <c r="F9" s="593"/>
      <c r="G9" s="593"/>
      <c r="H9" s="593"/>
      <c r="I9" s="593"/>
      <c r="J9" s="593"/>
      <c r="K9" s="593"/>
      <c r="L9" s="593"/>
      <c r="M9" s="593"/>
      <c r="N9" s="593"/>
      <c r="O9" s="593"/>
      <c r="P9" s="593"/>
      <c r="Q9" s="594"/>
      <c r="R9" s="595">
        <v>22226</v>
      </c>
      <c r="S9" s="596"/>
      <c r="T9" s="596"/>
      <c r="U9" s="596"/>
      <c r="V9" s="596"/>
      <c r="W9" s="596"/>
      <c r="X9" s="596"/>
      <c r="Y9" s="597"/>
      <c r="Z9" s="598">
        <v>0</v>
      </c>
      <c r="AA9" s="598"/>
      <c r="AB9" s="598"/>
      <c r="AC9" s="598"/>
      <c r="AD9" s="599">
        <v>22226</v>
      </c>
      <c r="AE9" s="599"/>
      <c r="AF9" s="599"/>
      <c r="AG9" s="599"/>
      <c r="AH9" s="599"/>
      <c r="AI9" s="599"/>
      <c r="AJ9" s="599"/>
      <c r="AK9" s="599"/>
      <c r="AL9" s="600">
        <v>0.1</v>
      </c>
      <c r="AM9" s="601"/>
      <c r="AN9" s="601"/>
      <c r="AO9" s="602"/>
      <c r="AP9" s="592" t="s">
        <v>223</v>
      </c>
      <c r="AQ9" s="593"/>
      <c r="AR9" s="593"/>
      <c r="AS9" s="593"/>
      <c r="AT9" s="593"/>
      <c r="AU9" s="593"/>
      <c r="AV9" s="593"/>
      <c r="AW9" s="593"/>
      <c r="AX9" s="593"/>
      <c r="AY9" s="593"/>
      <c r="AZ9" s="593"/>
      <c r="BA9" s="593"/>
      <c r="BB9" s="593"/>
      <c r="BC9" s="593"/>
      <c r="BD9" s="593"/>
      <c r="BE9" s="593"/>
      <c r="BF9" s="594"/>
      <c r="BG9" s="595">
        <v>4164549</v>
      </c>
      <c r="BH9" s="596"/>
      <c r="BI9" s="596"/>
      <c r="BJ9" s="596"/>
      <c r="BK9" s="596"/>
      <c r="BL9" s="596"/>
      <c r="BM9" s="596"/>
      <c r="BN9" s="597"/>
      <c r="BO9" s="598">
        <v>29.8</v>
      </c>
      <c r="BP9" s="598"/>
      <c r="BQ9" s="598"/>
      <c r="BR9" s="598"/>
      <c r="BS9" s="604" t="s">
        <v>112</v>
      </c>
      <c r="BT9" s="596"/>
      <c r="BU9" s="596"/>
      <c r="BV9" s="596"/>
      <c r="BW9" s="596"/>
      <c r="BX9" s="596"/>
      <c r="BY9" s="596"/>
      <c r="BZ9" s="596"/>
      <c r="CA9" s="596"/>
      <c r="CB9" s="605"/>
      <c r="CD9" s="609" t="s">
        <v>224</v>
      </c>
      <c r="CE9" s="610"/>
      <c r="CF9" s="610"/>
      <c r="CG9" s="610"/>
      <c r="CH9" s="610"/>
      <c r="CI9" s="610"/>
      <c r="CJ9" s="610"/>
      <c r="CK9" s="610"/>
      <c r="CL9" s="610"/>
      <c r="CM9" s="610"/>
      <c r="CN9" s="610"/>
      <c r="CO9" s="610"/>
      <c r="CP9" s="610"/>
      <c r="CQ9" s="611"/>
      <c r="CR9" s="595">
        <v>3908916</v>
      </c>
      <c r="CS9" s="596"/>
      <c r="CT9" s="596"/>
      <c r="CU9" s="596"/>
      <c r="CV9" s="596"/>
      <c r="CW9" s="596"/>
      <c r="CX9" s="596"/>
      <c r="CY9" s="597"/>
      <c r="CZ9" s="598">
        <v>7.7</v>
      </c>
      <c r="DA9" s="598"/>
      <c r="DB9" s="598"/>
      <c r="DC9" s="598"/>
      <c r="DD9" s="604">
        <v>1650275</v>
      </c>
      <c r="DE9" s="596"/>
      <c r="DF9" s="596"/>
      <c r="DG9" s="596"/>
      <c r="DH9" s="596"/>
      <c r="DI9" s="596"/>
      <c r="DJ9" s="596"/>
      <c r="DK9" s="596"/>
      <c r="DL9" s="596"/>
      <c r="DM9" s="596"/>
      <c r="DN9" s="596"/>
      <c r="DO9" s="596"/>
      <c r="DP9" s="597"/>
      <c r="DQ9" s="604">
        <v>2328551</v>
      </c>
      <c r="DR9" s="596"/>
      <c r="DS9" s="596"/>
      <c r="DT9" s="596"/>
      <c r="DU9" s="596"/>
      <c r="DV9" s="596"/>
      <c r="DW9" s="596"/>
      <c r="DX9" s="596"/>
      <c r="DY9" s="596"/>
      <c r="DZ9" s="596"/>
      <c r="EA9" s="596"/>
      <c r="EB9" s="596"/>
      <c r="EC9" s="605"/>
    </row>
    <row r="10" spans="2:143" ht="11.25" customHeight="1">
      <c r="B10" s="592" t="s">
        <v>225</v>
      </c>
      <c r="C10" s="593"/>
      <c r="D10" s="593"/>
      <c r="E10" s="593"/>
      <c r="F10" s="593"/>
      <c r="G10" s="593"/>
      <c r="H10" s="593"/>
      <c r="I10" s="593"/>
      <c r="J10" s="593"/>
      <c r="K10" s="593"/>
      <c r="L10" s="593"/>
      <c r="M10" s="593"/>
      <c r="N10" s="593"/>
      <c r="O10" s="593"/>
      <c r="P10" s="593"/>
      <c r="Q10" s="594"/>
      <c r="R10" s="595">
        <v>1741151</v>
      </c>
      <c r="S10" s="596"/>
      <c r="T10" s="596"/>
      <c r="U10" s="596"/>
      <c r="V10" s="596"/>
      <c r="W10" s="596"/>
      <c r="X10" s="596"/>
      <c r="Y10" s="597"/>
      <c r="Z10" s="598">
        <v>3.4</v>
      </c>
      <c r="AA10" s="598"/>
      <c r="AB10" s="598"/>
      <c r="AC10" s="598"/>
      <c r="AD10" s="599">
        <v>1741151</v>
      </c>
      <c r="AE10" s="599"/>
      <c r="AF10" s="599"/>
      <c r="AG10" s="599"/>
      <c r="AH10" s="599"/>
      <c r="AI10" s="599"/>
      <c r="AJ10" s="599"/>
      <c r="AK10" s="599"/>
      <c r="AL10" s="600">
        <v>6.8</v>
      </c>
      <c r="AM10" s="601"/>
      <c r="AN10" s="601"/>
      <c r="AO10" s="602"/>
      <c r="AP10" s="592" t="s">
        <v>226</v>
      </c>
      <c r="AQ10" s="593"/>
      <c r="AR10" s="593"/>
      <c r="AS10" s="593"/>
      <c r="AT10" s="593"/>
      <c r="AU10" s="593"/>
      <c r="AV10" s="593"/>
      <c r="AW10" s="593"/>
      <c r="AX10" s="593"/>
      <c r="AY10" s="593"/>
      <c r="AZ10" s="593"/>
      <c r="BA10" s="593"/>
      <c r="BB10" s="593"/>
      <c r="BC10" s="593"/>
      <c r="BD10" s="593"/>
      <c r="BE10" s="593"/>
      <c r="BF10" s="594"/>
      <c r="BG10" s="595">
        <v>285055</v>
      </c>
      <c r="BH10" s="596"/>
      <c r="BI10" s="596"/>
      <c r="BJ10" s="596"/>
      <c r="BK10" s="596"/>
      <c r="BL10" s="596"/>
      <c r="BM10" s="596"/>
      <c r="BN10" s="597"/>
      <c r="BO10" s="598">
        <v>2</v>
      </c>
      <c r="BP10" s="598"/>
      <c r="BQ10" s="598"/>
      <c r="BR10" s="598"/>
      <c r="BS10" s="604" t="s">
        <v>112</v>
      </c>
      <c r="BT10" s="596"/>
      <c r="BU10" s="596"/>
      <c r="BV10" s="596"/>
      <c r="BW10" s="596"/>
      <c r="BX10" s="596"/>
      <c r="BY10" s="596"/>
      <c r="BZ10" s="596"/>
      <c r="CA10" s="596"/>
      <c r="CB10" s="605"/>
      <c r="CD10" s="609" t="s">
        <v>227</v>
      </c>
      <c r="CE10" s="610"/>
      <c r="CF10" s="610"/>
      <c r="CG10" s="610"/>
      <c r="CH10" s="610"/>
      <c r="CI10" s="610"/>
      <c r="CJ10" s="610"/>
      <c r="CK10" s="610"/>
      <c r="CL10" s="610"/>
      <c r="CM10" s="610"/>
      <c r="CN10" s="610"/>
      <c r="CO10" s="610"/>
      <c r="CP10" s="610"/>
      <c r="CQ10" s="611"/>
      <c r="CR10" s="595">
        <v>461479</v>
      </c>
      <c r="CS10" s="596"/>
      <c r="CT10" s="596"/>
      <c r="CU10" s="596"/>
      <c r="CV10" s="596"/>
      <c r="CW10" s="596"/>
      <c r="CX10" s="596"/>
      <c r="CY10" s="597"/>
      <c r="CZ10" s="598">
        <v>0.9</v>
      </c>
      <c r="DA10" s="598"/>
      <c r="DB10" s="598"/>
      <c r="DC10" s="598"/>
      <c r="DD10" s="604" t="s">
        <v>112</v>
      </c>
      <c r="DE10" s="596"/>
      <c r="DF10" s="596"/>
      <c r="DG10" s="596"/>
      <c r="DH10" s="596"/>
      <c r="DI10" s="596"/>
      <c r="DJ10" s="596"/>
      <c r="DK10" s="596"/>
      <c r="DL10" s="596"/>
      <c r="DM10" s="596"/>
      <c r="DN10" s="596"/>
      <c r="DO10" s="596"/>
      <c r="DP10" s="597"/>
      <c r="DQ10" s="604">
        <v>160702</v>
      </c>
      <c r="DR10" s="596"/>
      <c r="DS10" s="596"/>
      <c r="DT10" s="596"/>
      <c r="DU10" s="596"/>
      <c r="DV10" s="596"/>
      <c r="DW10" s="596"/>
      <c r="DX10" s="596"/>
      <c r="DY10" s="596"/>
      <c r="DZ10" s="596"/>
      <c r="EA10" s="596"/>
      <c r="EB10" s="596"/>
      <c r="EC10" s="605"/>
    </row>
    <row r="11" spans="2:143" ht="11.25" customHeight="1">
      <c r="B11" s="592" t="s">
        <v>228</v>
      </c>
      <c r="C11" s="593"/>
      <c r="D11" s="593"/>
      <c r="E11" s="593"/>
      <c r="F11" s="593"/>
      <c r="G11" s="593"/>
      <c r="H11" s="593"/>
      <c r="I11" s="593"/>
      <c r="J11" s="593"/>
      <c r="K11" s="593"/>
      <c r="L11" s="593"/>
      <c r="M11" s="593"/>
      <c r="N11" s="593"/>
      <c r="O11" s="593"/>
      <c r="P11" s="593"/>
      <c r="Q11" s="594"/>
      <c r="R11" s="595">
        <v>83521</v>
      </c>
      <c r="S11" s="596"/>
      <c r="T11" s="596"/>
      <c r="U11" s="596"/>
      <c r="V11" s="596"/>
      <c r="W11" s="596"/>
      <c r="X11" s="596"/>
      <c r="Y11" s="597"/>
      <c r="Z11" s="598">
        <v>0.2</v>
      </c>
      <c r="AA11" s="598"/>
      <c r="AB11" s="598"/>
      <c r="AC11" s="598"/>
      <c r="AD11" s="599">
        <v>83521</v>
      </c>
      <c r="AE11" s="599"/>
      <c r="AF11" s="599"/>
      <c r="AG11" s="599"/>
      <c r="AH11" s="599"/>
      <c r="AI11" s="599"/>
      <c r="AJ11" s="599"/>
      <c r="AK11" s="599"/>
      <c r="AL11" s="600">
        <v>0.3</v>
      </c>
      <c r="AM11" s="601"/>
      <c r="AN11" s="601"/>
      <c r="AO11" s="602"/>
      <c r="AP11" s="592" t="s">
        <v>229</v>
      </c>
      <c r="AQ11" s="593"/>
      <c r="AR11" s="593"/>
      <c r="AS11" s="593"/>
      <c r="AT11" s="593"/>
      <c r="AU11" s="593"/>
      <c r="AV11" s="593"/>
      <c r="AW11" s="593"/>
      <c r="AX11" s="593"/>
      <c r="AY11" s="593"/>
      <c r="AZ11" s="593"/>
      <c r="BA11" s="593"/>
      <c r="BB11" s="593"/>
      <c r="BC11" s="593"/>
      <c r="BD11" s="593"/>
      <c r="BE11" s="593"/>
      <c r="BF11" s="594"/>
      <c r="BG11" s="595">
        <v>885666</v>
      </c>
      <c r="BH11" s="596"/>
      <c r="BI11" s="596"/>
      <c r="BJ11" s="596"/>
      <c r="BK11" s="596"/>
      <c r="BL11" s="596"/>
      <c r="BM11" s="596"/>
      <c r="BN11" s="597"/>
      <c r="BO11" s="598">
        <v>6.3</v>
      </c>
      <c r="BP11" s="598"/>
      <c r="BQ11" s="598"/>
      <c r="BR11" s="598"/>
      <c r="BS11" s="604">
        <v>175449</v>
      </c>
      <c r="BT11" s="596"/>
      <c r="BU11" s="596"/>
      <c r="BV11" s="596"/>
      <c r="BW11" s="596"/>
      <c r="BX11" s="596"/>
      <c r="BY11" s="596"/>
      <c r="BZ11" s="596"/>
      <c r="CA11" s="596"/>
      <c r="CB11" s="605"/>
      <c r="CD11" s="609" t="s">
        <v>230</v>
      </c>
      <c r="CE11" s="610"/>
      <c r="CF11" s="610"/>
      <c r="CG11" s="610"/>
      <c r="CH11" s="610"/>
      <c r="CI11" s="610"/>
      <c r="CJ11" s="610"/>
      <c r="CK11" s="610"/>
      <c r="CL11" s="610"/>
      <c r="CM11" s="610"/>
      <c r="CN11" s="610"/>
      <c r="CO11" s="610"/>
      <c r="CP11" s="610"/>
      <c r="CQ11" s="611"/>
      <c r="CR11" s="595">
        <v>1640150</v>
      </c>
      <c r="CS11" s="596"/>
      <c r="CT11" s="596"/>
      <c r="CU11" s="596"/>
      <c r="CV11" s="596"/>
      <c r="CW11" s="596"/>
      <c r="CX11" s="596"/>
      <c r="CY11" s="597"/>
      <c r="CZ11" s="598">
        <v>3.2</v>
      </c>
      <c r="DA11" s="598"/>
      <c r="DB11" s="598"/>
      <c r="DC11" s="598"/>
      <c r="DD11" s="604">
        <v>749727</v>
      </c>
      <c r="DE11" s="596"/>
      <c r="DF11" s="596"/>
      <c r="DG11" s="596"/>
      <c r="DH11" s="596"/>
      <c r="DI11" s="596"/>
      <c r="DJ11" s="596"/>
      <c r="DK11" s="596"/>
      <c r="DL11" s="596"/>
      <c r="DM11" s="596"/>
      <c r="DN11" s="596"/>
      <c r="DO11" s="596"/>
      <c r="DP11" s="597"/>
      <c r="DQ11" s="604">
        <v>663606</v>
      </c>
      <c r="DR11" s="596"/>
      <c r="DS11" s="596"/>
      <c r="DT11" s="596"/>
      <c r="DU11" s="596"/>
      <c r="DV11" s="596"/>
      <c r="DW11" s="596"/>
      <c r="DX11" s="596"/>
      <c r="DY11" s="596"/>
      <c r="DZ11" s="596"/>
      <c r="EA11" s="596"/>
      <c r="EB11" s="596"/>
      <c r="EC11" s="605"/>
    </row>
    <row r="12" spans="2:143" ht="11.25" customHeight="1">
      <c r="B12" s="592" t="s">
        <v>231</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232</v>
      </c>
      <c r="AQ12" s="593"/>
      <c r="AR12" s="593"/>
      <c r="AS12" s="593"/>
      <c r="AT12" s="593"/>
      <c r="AU12" s="593"/>
      <c r="AV12" s="593"/>
      <c r="AW12" s="593"/>
      <c r="AX12" s="593"/>
      <c r="AY12" s="593"/>
      <c r="AZ12" s="593"/>
      <c r="BA12" s="593"/>
      <c r="BB12" s="593"/>
      <c r="BC12" s="593"/>
      <c r="BD12" s="593"/>
      <c r="BE12" s="593"/>
      <c r="BF12" s="594"/>
      <c r="BG12" s="595">
        <v>6747092</v>
      </c>
      <c r="BH12" s="596"/>
      <c r="BI12" s="596"/>
      <c r="BJ12" s="596"/>
      <c r="BK12" s="596"/>
      <c r="BL12" s="596"/>
      <c r="BM12" s="596"/>
      <c r="BN12" s="597"/>
      <c r="BO12" s="598">
        <v>48.3</v>
      </c>
      <c r="BP12" s="598"/>
      <c r="BQ12" s="598"/>
      <c r="BR12" s="598"/>
      <c r="BS12" s="604" t="s">
        <v>112</v>
      </c>
      <c r="BT12" s="596"/>
      <c r="BU12" s="596"/>
      <c r="BV12" s="596"/>
      <c r="BW12" s="596"/>
      <c r="BX12" s="596"/>
      <c r="BY12" s="596"/>
      <c r="BZ12" s="596"/>
      <c r="CA12" s="596"/>
      <c r="CB12" s="605"/>
      <c r="CD12" s="609" t="s">
        <v>233</v>
      </c>
      <c r="CE12" s="610"/>
      <c r="CF12" s="610"/>
      <c r="CG12" s="610"/>
      <c r="CH12" s="610"/>
      <c r="CI12" s="610"/>
      <c r="CJ12" s="610"/>
      <c r="CK12" s="610"/>
      <c r="CL12" s="610"/>
      <c r="CM12" s="610"/>
      <c r="CN12" s="610"/>
      <c r="CO12" s="610"/>
      <c r="CP12" s="610"/>
      <c r="CQ12" s="611"/>
      <c r="CR12" s="595">
        <v>2437093</v>
      </c>
      <c r="CS12" s="596"/>
      <c r="CT12" s="596"/>
      <c r="CU12" s="596"/>
      <c r="CV12" s="596"/>
      <c r="CW12" s="596"/>
      <c r="CX12" s="596"/>
      <c r="CY12" s="597"/>
      <c r="CZ12" s="598">
        <v>4.8</v>
      </c>
      <c r="DA12" s="598"/>
      <c r="DB12" s="598"/>
      <c r="DC12" s="598"/>
      <c r="DD12" s="604">
        <v>388817</v>
      </c>
      <c r="DE12" s="596"/>
      <c r="DF12" s="596"/>
      <c r="DG12" s="596"/>
      <c r="DH12" s="596"/>
      <c r="DI12" s="596"/>
      <c r="DJ12" s="596"/>
      <c r="DK12" s="596"/>
      <c r="DL12" s="596"/>
      <c r="DM12" s="596"/>
      <c r="DN12" s="596"/>
      <c r="DO12" s="596"/>
      <c r="DP12" s="597"/>
      <c r="DQ12" s="604">
        <v>955047</v>
      </c>
      <c r="DR12" s="596"/>
      <c r="DS12" s="596"/>
      <c r="DT12" s="596"/>
      <c r="DU12" s="596"/>
      <c r="DV12" s="596"/>
      <c r="DW12" s="596"/>
      <c r="DX12" s="596"/>
      <c r="DY12" s="596"/>
      <c r="DZ12" s="596"/>
      <c r="EA12" s="596"/>
      <c r="EB12" s="596"/>
      <c r="EC12" s="605"/>
    </row>
    <row r="13" spans="2:143" ht="11.25" customHeight="1">
      <c r="B13" s="592" t="s">
        <v>234</v>
      </c>
      <c r="C13" s="593"/>
      <c r="D13" s="593"/>
      <c r="E13" s="593"/>
      <c r="F13" s="593"/>
      <c r="G13" s="593"/>
      <c r="H13" s="593"/>
      <c r="I13" s="593"/>
      <c r="J13" s="593"/>
      <c r="K13" s="593"/>
      <c r="L13" s="593"/>
      <c r="M13" s="593"/>
      <c r="N13" s="593"/>
      <c r="O13" s="593"/>
      <c r="P13" s="593"/>
      <c r="Q13" s="594"/>
      <c r="R13" s="595">
        <v>100804</v>
      </c>
      <c r="S13" s="596"/>
      <c r="T13" s="596"/>
      <c r="U13" s="596"/>
      <c r="V13" s="596"/>
      <c r="W13" s="596"/>
      <c r="X13" s="596"/>
      <c r="Y13" s="597"/>
      <c r="Z13" s="598">
        <v>0.2</v>
      </c>
      <c r="AA13" s="598"/>
      <c r="AB13" s="598"/>
      <c r="AC13" s="598"/>
      <c r="AD13" s="599">
        <v>100804</v>
      </c>
      <c r="AE13" s="599"/>
      <c r="AF13" s="599"/>
      <c r="AG13" s="599"/>
      <c r="AH13" s="599"/>
      <c r="AI13" s="599"/>
      <c r="AJ13" s="599"/>
      <c r="AK13" s="599"/>
      <c r="AL13" s="600">
        <v>0.4</v>
      </c>
      <c r="AM13" s="601"/>
      <c r="AN13" s="601"/>
      <c r="AO13" s="602"/>
      <c r="AP13" s="592" t="s">
        <v>235</v>
      </c>
      <c r="AQ13" s="593"/>
      <c r="AR13" s="593"/>
      <c r="AS13" s="593"/>
      <c r="AT13" s="593"/>
      <c r="AU13" s="593"/>
      <c r="AV13" s="593"/>
      <c r="AW13" s="593"/>
      <c r="AX13" s="593"/>
      <c r="AY13" s="593"/>
      <c r="AZ13" s="593"/>
      <c r="BA13" s="593"/>
      <c r="BB13" s="593"/>
      <c r="BC13" s="593"/>
      <c r="BD13" s="593"/>
      <c r="BE13" s="593"/>
      <c r="BF13" s="594"/>
      <c r="BG13" s="595">
        <v>6638712</v>
      </c>
      <c r="BH13" s="596"/>
      <c r="BI13" s="596"/>
      <c r="BJ13" s="596"/>
      <c r="BK13" s="596"/>
      <c r="BL13" s="596"/>
      <c r="BM13" s="596"/>
      <c r="BN13" s="597"/>
      <c r="BO13" s="598">
        <v>47.5</v>
      </c>
      <c r="BP13" s="598"/>
      <c r="BQ13" s="598"/>
      <c r="BR13" s="598"/>
      <c r="BS13" s="604" t="s">
        <v>112</v>
      </c>
      <c r="BT13" s="596"/>
      <c r="BU13" s="596"/>
      <c r="BV13" s="596"/>
      <c r="BW13" s="596"/>
      <c r="BX13" s="596"/>
      <c r="BY13" s="596"/>
      <c r="BZ13" s="596"/>
      <c r="CA13" s="596"/>
      <c r="CB13" s="605"/>
      <c r="CD13" s="609" t="s">
        <v>236</v>
      </c>
      <c r="CE13" s="610"/>
      <c r="CF13" s="610"/>
      <c r="CG13" s="610"/>
      <c r="CH13" s="610"/>
      <c r="CI13" s="610"/>
      <c r="CJ13" s="610"/>
      <c r="CK13" s="610"/>
      <c r="CL13" s="610"/>
      <c r="CM13" s="610"/>
      <c r="CN13" s="610"/>
      <c r="CO13" s="610"/>
      <c r="CP13" s="610"/>
      <c r="CQ13" s="611"/>
      <c r="CR13" s="595">
        <v>4967211</v>
      </c>
      <c r="CS13" s="596"/>
      <c r="CT13" s="596"/>
      <c r="CU13" s="596"/>
      <c r="CV13" s="596"/>
      <c r="CW13" s="596"/>
      <c r="CX13" s="596"/>
      <c r="CY13" s="597"/>
      <c r="CZ13" s="598">
        <v>9.8000000000000007</v>
      </c>
      <c r="DA13" s="598"/>
      <c r="DB13" s="598"/>
      <c r="DC13" s="598"/>
      <c r="DD13" s="604">
        <v>2298944</v>
      </c>
      <c r="DE13" s="596"/>
      <c r="DF13" s="596"/>
      <c r="DG13" s="596"/>
      <c r="DH13" s="596"/>
      <c r="DI13" s="596"/>
      <c r="DJ13" s="596"/>
      <c r="DK13" s="596"/>
      <c r="DL13" s="596"/>
      <c r="DM13" s="596"/>
      <c r="DN13" s="596"/>
      <c r="DO13" s="596"/>
      <c r="DP13" s="597"/>
      <c r="DQ13" s="604">
        <v>2450896</v>
      </c>
      <c r="DR13" s="596"/>
      <c r="DS13" s="596"/>
      <c r="DT13" s="596"/>
      <c r="DU13" s="596"/>
      <c r="DV13" s="596"/>
      <c r="DW13" s="596"/>
      <c r="DX13" s="596"/>
      <c r="DY13" s="596"/>
      <c r="DZ13" s="596"/>
      <c r="EA13" s="596"/>
      <c r="EB13" s="596"/>
      <c r="EC13" s="605"/>
    </row>
    <row r="14" spans="2:143" ht="11.25" customHeight="1">
      <c r="B14" s="592" t="s">
        <v>237</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238</v>
      </c>
      <c r="AQ14" s="593"/>
      <c r="AR14" s="593"/>
      <c r="AS14" s="593"/>
      <c r="AT14" s="593"/>
      <c r="AU14" s="593"/>
      <c r="AV14" s="593"/>
      <c r="AW14" s="593"/>
      <c r="AX14" s="593"/>
      <c r="AY14" s="593"/>
      <c r="AZ14" s="593"/>
      <c r="BA14" s="593"/>
      <c r="BB14" s="593"/>
      <c r="BC14" s="593"/>
      <c r="BD14" s="593"/>
      <c r="BE14" s="593"/>
      <c r="BF14" s="594"/>
      <c r="BG14" s="595">
        <v>284165</v>
      </c>
      <c r="BH14" s="596"/>
      <c r="BI14" s="596"/>
      <c r="BJ14" s="596"/>
      <c r="BK14" s="596"/>
      <c r="BL14" s="596"/>
      <c r="BM14" s="596"/>
      <c r="BN14" s="597"/>
      <c r="BO14" s="598">
        <v>2</v>
      </c>
      <c r="BP14" s="598"/>
      <c r="BQ14" s="598"/>
      <c r="BR14" s="598"/>
      <c r="BS14" s="604" t="s">
        <v>112</v>
      </c>
      <c r="BT14" s="596"/>
      <c r="BU14" s="596"/>
      <c r="BV14" s="596"/>
      <c r="BW14" s="596"/>
      <c r="BX14" s="596"/>
      <c r="BY14" s="596"/>
      <c r="BZ14" s="596"/>
      <c r="CA14" s="596"/>
      <c r="CB14" s="605"/>
      <c r="CD14" s="609" t="s">
        <v>239</v>
      </c>
      <c r="CE14" s="610"/>
      <c r="CF14" s="610"/>
      <c r="CG14" s="610"/>
      <c r="CH14" s="610"/>
      <c r="CI14" s="610"/>
      <c r="CJ14" s="610"/>
      <c r="CK14" s="610"/>
      <c r="CL14" s="610"/>
      <c r="CM14" s="610"/>
      <c r="CN14" s="610"/>
      <c r="CO14" s="610"/>
      <c r="CP14" s="610"/>
      <c r="CQ14" s="611"/>
      <c r="CR14" s="595">
        <v>2494537</v>
      </c>
      <c r="CS14" s="596"/>
      <c r="CT14" s="596"/>
      <c r="CU14" s="596"/>
      <c r="CV14" s="596"/>
      <c r="CW14" s="596"/>
      <c r="CX14" s="596"/>
      <c r="CY14" s="597"/>
      <c r="CZ14" s="598">
        <v>4.9000000000000004</v>
      </c>
      <c r="DA14" s="598"/>
      <c r="DB14" s="598"/>
      <c r="DC14" s="598"/>
      <c r="DD14" s="604">
        <v>946014</v>
      </c>
      <c r="DE14" s="596"/>
      <c r="DF14" s="596"/>
      <c r="DG14" s="596"/>
      <c r="DH14" s="596"/>
      <c r="DI14" s="596"/>
      <c r="DJ14" s="596"/>
      <c r="DK14" s="596"/>
      <c r="DL14" s="596"/>
      <c r="DM14" s="596"/>
      <c r="DN14" s="596"/>
      <c r="DO14" s="596"/>
      <c r="DP14" s="597"/>
      <c r="DQ14" s="604">
        <v>1254126</v>
      </c>
      <c r="DR14" s="596"/>
      <c r="DS14" s="596"/>
      <c r="DT14" s="596"/>
      <c r="DU14" s="596"/>
      <c r="DV14" s="596"/>
      <c r="DW14" s="596"/>
      <c r="DX14" s="596"/>
      <c r="DY14" s="596"/>
      <c r="DZ14" s="596"/>
      <c r="EA14" s="596"/>
      <c r="EB14" s="596"/>
      <c r="EC14" s="605"/>
    </row>
    <row r="15" spans="2:143" ht="11.25" customHeight="1">
      <c r="B15" s="592" t="s">
        <v>240</v>
      </c>
      <c r="C15" s="593"/>
      <c r="D15" s="593"/>
      <c r="E15" s="593"/>
      <c r="F15" s="593"/>
      <c r="G15" s="593"/>
      <c r="H15" s="593"/>
      <c r="I15" s="593"/>
      <c r="J15" s="593"/>
      <c r="K15" s="593"/>
      <c r="L15" s="593"/>
      <c r="M15" s="593"/>
      <c r="N15" s="593"/>
      <c r="O15" s="593"/>
      <c r="P15" s="593"/>
      <c r="Q15" s="594"/>
      <c r="R15" s="595">
        <v>46601</v>
      </c>
      <c r="S15" s="596"/>
      <c r="T15" s="596"/>
      <c r="U15" s="596"/>
      <c r="V15" s="596"/>
      <c r="W15" s="596"/>
      <c r="X15" s="596"/>
      <c r="Y15" s="597"/>
      <c r="Z15" s="598">
        <v>0.1</v>
      </c>
      <c r="AA15" s="598"/>
      <c r="AB15" s="598"/>
      <c r="AC15" s="598"/>
      <c r="AD15" s="599">
        <v>46601</v>
      </c>
      <c r="AE15" s="599"/>
      <c r="AF15" s="599"/>
      <c r="AG15" s="599"/>
      <c r="AH15" s="599"/>
      <c r="AI15" s="599"/>
      <c r="AJ15" s="599"/>
      <c r="AK15" s="599"/>
      <c r="AL15" s="600">
        <v>0.2</v>
      </c>
      <c r="AM15" s="601"/>
      <c r="AN15" s="601"/>
      <c r="AO15" s="602"/>
      <c r="AP15" s="592" t="s">
        <v>241</v>
      </c>
      <c r="AQ15" s="593"/>
      <c r="AR15" s="593"/>
      <c r="AS15" s="593"/>
      <c r="AT15" s="593"/>
      <c r="AU15" s="593"/>
      <c r="AV15" s="593"/>
      <c r="AW15" s="593"/>
      <c r="AX15" s="593"/>
      <c r="AY15" s="593"/>
      <c r="AZ15" s="593"/>
      <c r="BA15" s="593"/>
      <c r="BB15" s="593"/>
      <c r="BC15" s="593"/>
      <c r="BD15" s="593"/>
      <c r="BE15" s="593"/>
      <c r="BF15" s="594"/>
      <c r="BG15" s="595">
        <v>642454</v>
      </c>
      <c r="BH15" s="596"/>
      <c r="BI15" s="596"/>
      <c r="BJ15" s="596"/>
      <c r="BK15" s="596"/>
      <c r="BL15" s="596"/>
      <c r="BM15" s="596"/>
      <c r="BN15" s="597"/>
      <c r="BO15" s="598">
        <v>4.5999999999999996</v>
      </c>
      <c r="BP15" s="598"/>
      <c r="BQ15" s="598"/>
      <c r="BR15" s="598"/>
      <c r="BS15" s="604" t="s">
        <v>112</v>
      </c>
      <c r="BT15" s="596"/>
      <c r="BU15" s="596"/>
      <c r="BV15" s="596"/>
      <c r="BW15" s="596"/>
      <c r="BX15" s="596"/>
      <c r="BY15" s="596"/>
      <c r="BZ15" s="596"/>
      <c r="CA15" s="596"/>
      <c r="CB15" s="605"/>
      <c r="CD15" s="609" t="s">
        <v>242</v>
      </c>
      <c r="CE15" s="610"/>
      <c r="CF15" s="610"/>
      <c r="CG15" s="610"/>
      <c r="CH15" s="610"/>
      <c r="CI15" s="610"/>
      <c r="CJ15" s="610"/>
      <c r="CK15" s="610"/>
      <c r="CL15" s="610"/>
      <c r="CM15" s="610"/>
      <c r="CN15" s="610"/>
      <c r="CO15" s="610"/>
      <c r="CP15" s="610"/>
      <c r="CQ15" s="611"/>
      <c r="CR15" s="595">
        <v>4848850</v>
      </c>
      <c r="CS15" s="596"/>
      <c r="CT15" s="596"/>
      <c r="CU15" s="596"/>
      <c r="CV15" s="596"/>
      <c r="CW15" s="596"/>
      <c r="CX15" s="596"/>
      <c r="CY15" s="597"/>
      <c r="CZ15" s="598">
        <v>9.6</v>
      </c>
      <c r="DA15" s="598"/>
      <c r="DB15" s="598"/>
      <c r="DC15" s="598"/>
      <c r="DD15" s="604">
        <v>2138749</v>
      </c>
      <c r="DE15" s="596"/>
      <c r="DF15" s="596"/>
      <c r="DG15" s="596"/>
      <c r="DH15" s="596"/>
      <c r="DI15" s="596"/>
      <c r="DJ15" s="596"/>
      <c r="DK15" s="596"/>
      <c r="DL15" s="596"/>
      <c r="DM15" s="596"/>
      <c r="DN15" s="596"/>
      <c r="DO15" s="596"/>
      <c r="DP15" s="597"/>
      <c r="DQ15" s="604">
        <v>2689962</v>
      </c>
      <c r="DR15" s="596"/>
      <c r="DS15" s="596"/>
      <c r="DT15" s="596"/>
      <c r="DU15" s="596"/>
      <c r="DV15" s="596"/>
      <c r="DW15" s="596"/>
      <c r="DX15" s="596"/>
      <c r="DY15" s="596"/>
      <c r="DZ15" s="596"/>
      <c r="EA15" s="596"/>
      <c r="EB15" s="596"/>
      <c r="EC15" s="605"/>
    </row>
    <row r="16" spans="2:143" ht="11.25" customHeight="1">
      <c r="B16" s="592" t="s">
        <v>243</v>
      </c>
      <c r="C16" s="593"/>
      <c r="D16" s="593"/>
      <c r="E16" s="593"/>
      <c r="F16" s="593"/>
      <c r="G16" s="593"/>
      <c r="H16" s="593"/>
      <c r="I16" s="593"/>
      <c r="J16" s="593"/>
      <c r="K16" s="593"/>
      <c r="L16" s="593"/>
      <c r="M16" s="593"/>
      <c r="N16" s="593"/>
      <c r="O16" s="593"/>
      <c r="P16" s="593"/>
      <c r="Q16" s="594"/>
      <c r="R16" s="595">
        <v>10858596</v>
      </c>
      <c r="S16" s="596"/>
      <c r="T16" s="596"/>
      <c r="U16" s="596"/>
      <c r="V16" s="596"/>
      <c r="W16" s="596"/>
      <c r="X16" s="596"/>
      <c r="Y16" s="597"/>
      <c r="Z16" s="598">
        <v>21</v>
      </c>
      <c r="AA16" s="598"/>
      <c r="AB16" s="598"/>
      <c r="AC16" s="598"/>
      <c r="AD16" s="599">
        <v>9721739</v>
      </c>
      <c r="AE16" s="599"/>
      <c r="AF16" s="599"/>
      <c r="AG16" s="599"/>
      <c r="AH16" s="599"/>
      <c r="AI16" s="599"/>
      <c r="AJ16" s="599"/>
      <c r="AK16" s="599"/>
      <c r="AL16" s="600">
        <v>38</v>
      </c>
      <c r="AM16" s="601"/>
      <c r="AN16" s="601"/>
      <c r="AO16" s="602"/>
      <c r="AP16" s="592" t="s">
        <v>244</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245</v>
      </c>
      <c r="CE16" s="610"/>
      <c r="CF16" s="610"/>
      <c r="CG16" s="610"/>
      <c r="CH16" s="610"/>
      <c r="CI16" s="610"/>
      <c r="CJ16" s="610"/>
      <c r="CK16" s="610"/>
      <c r="CL16" s="610"/>
      <c r="CM16" s="610"/>
      <c r="CN16" s="610"/>
      <c r="CO16" s="610"/>
      <c r="CP16" s="610"/>
      <c r="CQ16" s="611"/>
      <c r="CR16" s="595">
        <v>595693</v>
      </c>
      <c r="CS16" s="596"/>
      <c r="CT16" s="596"/>
      <c r="CU16" s="596"/>
      <c r="CV16" s="596"/>
      <c r="CW16" s="596"/>
      <c r="CX16" s="596"/>
      <c r="CY16" s="597"/>
      <c r="CZ16" s="598">
        <v>1.2</v>
      </c>
      <c r="DA16" s="598"/>
      <c r="DB16" s="598"/>
      <c r="DC16" s="598"/>
      <c r="DD16" s="604" t="s">
        <v>112</v>
      </c>
      <c r="DE16" s="596"/>
      <c r="DF16" s="596"/>
      <c r="DG16" s="596"/>
      <c r="DH16" s="596"/>
      <c r="DI16" s="596"/>
      <c r="DJ16" s="596"/>
      <c r="DK16" s="596"/>
      <c r="DL16" s="596"/>
      <c r="DM16" s="596"/>
      <c r="DN16" s="596"/>
      <c r="DO16" s="596"/>
      <c r="DP16" s="597"/>
      <c r="DQ16" s="604">
        <v>407823</v>
      </c>
      <c r="DR16" s="596"/>
      <c r="DS16" s="596"/>
      <c r="DT16" s="596"/>
      <c r="DU16" s="596"/>
      <c r="DV16" s="596"/>
      <c r="DW16" s="596"/>
      <c r="DX16" s="596"/>
      <c r="DY16" s="596"/>
      <c r="DZ16" s="596"/>
      <c r="EA16" s="596"/>
      <c r="EB16" s="596"/>
      <c r="EC16" s="605"/>
    </row>
    <row r="17" spans="2:133" ht="11.25" customHeight="1">
      <c r="B17" s="592" t="s">
        <v>246</v>
      </c>
      <c r="C17" s="593"/>
      <c r="D17" s="593"/>
      <c r="E17" s="593"/>
      <c r="F17" s="593"/>
      <c r="G17" s="593"/>
      <c r="H17" s="593"/>
      <c r="I17" s="593"/>
      <c r="J17" s="593"/>
      <c r="K17" s="593"/>
      <c r="L17" s="593"/>
      <c r="M17" s="593"/>
      <c r="N17" s="593"/>
      <c r="O17" s="593"/>
      <c r="P17" s="593"/>
      <c r="Q17" s="594"/>
      <c r="R17" s="595">
        <v>9721739</v>
      </c>
      <c r="S17" s="596"/>
      <c r="T17" s="596"/>
      <c r="U17" s="596"/>
      <c r="V17" s="596"/>
      <c r="W17" s="596"/>
      <c r="X17" s="596"/>
      <c r="Y17" s="597"/>
      <c r="Z17" s="598">
        <v>18.8</v>
      </c>
      <c r="AA17" s="598"/>
      <c r="AB17" s="598"/>
      <c r="AC17" s="598"/>
      <c r="AD17" s="599">
        <v>9721739</v>
      </c>
      <c r="AE17" s="599"/>
      <c r="AF17" s="599"/>
      <c r="AG17" s="599"/>
      <c r="AH17" s="599"/>
      <c r="AI17" s="599"/>
      <c r="AJ17" s="599"/>
      <c r="AK17" s="599"/>
      <c r="AL17" s="600">
        <v>38</v>
      </c>
      <c r="AM17" s="601"/>
      <c r="AN17" s="601"/>
      <c r="AO17" s="602"/>
      <c r="AP17" s="592" t="s">
        <v>247</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248</v>
      </c>
      <c r="CE17" s="610"/>
      <c r="CF17" s="610"/>
      <c r="CG17" s="610"/>
      <c r="CH17" s="610"/>
      <c r="CI17" s="610"/>
      <c r="CJ17" s="610"/>
      <c r="CK17" s="610"/>
      <c r="CL17" s="610"/>
      <c r="CM17" s="610"/>
      <c r="CN17" s="610"/>
      <c r="CO17" s="610"/>
      <c r="CP17" s="610"/>
      <c r="CQ17" s="611"/>
      <c r="CR17" s="595">
        <v>7000498</v>
      </c>
      <c r="CS17" s="596"/>
      <c r="CT17" s="596"/>
      <c r="CU17" s="596"/>
      <c r="CV17" s="596"/>
      <c r="CW17" s="596"/>
      <c r="CX17" s="596"/>
      <c r="CY17" s="597"/>
      <c r="CZ17" s="598">
        <v>13.8</v>
      </c>
      <c r="DA17" s="598"/>
      <c r="DB17" s="598"/>
      <c r="DC17" s="598"/>
      <c r="DD17" s="604" t="s">
        <v>112</v>
      </c>
      <c r="DE17" s="596"/>
      <c r="DF17" s="596"/>
      <c r="DG17" s="596"/>
      <c r="DH17" s="596"/>
      <c r="DI17" s="596"/>
      <c r="DJ17" s="596"/>
      <c r="DK17" s="596"/>
      <c r="DL17" s="596"/>
      <c r="DM17" s="596"/>
      <c r="DN17" s="596"/>
      <c r="DO17" s="596"/>
      <c r="DP17" s="597"/>
      <c r="DQ17" s="604">
        <v>6799410</v>
      </c>
      <c r="DR17" s="596"/>
      <c r="DS17" s="596"/>
      <c r="DT17" s="596"/>
      <c r="DU17" s="596"/>
      <c r="DV17" s="596"/>
      <c r="DW17" s="596"/>
      <c r="DX17" s="596"/>
      <c r="DY17" s="596"/>
      <c r="DZ17" s="596"/>
      <c r="EA17" s="596"/>
      <c r="EB17" s="596"/>
      <c r="EC17" s="605"/>
    </row>
    <row r="18" spans="2:133" ht="11.25" customHeight="1">
      <c r="B18" s="592" t="s">
        <v>249</v>
      </c>
      <c r="C18" s="593"/>
      <c r="D18" s="593"/>
      <c r="E18" s="593"/>
      <c r="F18" s="593"/>
      <c r="G18" s="593"/>
      <c r="H18" s="593"/>
      <c r="I18" s="593"/>
      <c r="J18" s="593"/>
      <c r="K18" s="593"/>
      <c r="L18" s="593"/>
      <c r="M18" s="593"/>
      <c r="N18" s="593"/>
      <c r="O18" s="593"/>
      <c r="P18" s="593"/>
      <c r="Q18" s="594"/>
      <c r="R18" s="595">
        <v>1136857</v>
      </c>
      <c r="S18" s="596"/>
      <c r="T18" s="596"/>
      <c r="U18" s="596"/>
      <c r="V18" s="596"/>
      <c r="W18" s="596"/>
      <c r="X18" s="596"/>
      <c r="Y18" s="597"/>
      <c r="Z18" s="598">
        <v>2.2000000000000002</v>
      </c>
      <c r="AA18" s="598"/>
      <c r="AB18" s="598"/>
      <c r="AC18" s="598"/>
      <c r="AD18" s="599" t="s">
        <v>112</v>
      </c>
      <c r="AE18" s="599"/>
      <c r="AF18" s="599"/>
      <c r="AG18" s="599"/>
      <c r="AH18" s="599"/>
      <c r="AI18" s="599"/>
      <c r="AJ18" s="599"/>
      <c r="AK18" s="599"/>
      <c r="AL18" s="600" t="s">
        <v>112</v>
      </c>
      <c r="AM18" s="601"/>
      <c r="AN18" s="601"/>
      <c r="AO18" s="602"/>
      <c r="AP18" s="592" t="s">
        <v>250</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251</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252</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253</v>
      </c>
      <c r="AQ19" s="593"/>
      <c r="AR19" s="593"/>
      <c r="AS19" s="593"/>
      <c r="AT19" s="593"/>
      <c r="AU19" s="593"/>
      <c r="AV19" s="593"/>
      <c r="AW19" s="593"/>
      <c r="AX19" s="593"/>
      <c r="AY19" s="593"/>
      <c r="AZ19" s="593"/>
      <c r="BA19" s="593"/>
      <c r="BB19" s="593"/>
      <c r="BC19" s="593"/>
      <c r="BD19" s="593"/>
      <c r="BE19" s="593"/>
      <c r="BF19" s="594"/>
      <c r="BG19" s="595">
        <v>795604</v>
      </c>
      <c r="BH19" s="596"/>
      <c r="BI19" s="596"/>
      <c r="BJ19" s="596"/>
      <c r="BK19" s="596"/>
      <c r="BL19" s="596"/>
      <c r="BM19" s="596"/>
      <c r="BN19" s="597"/>
      <c r="BO19" s="598">
        <v>5.7</v>
      </c>
      <c r="BP19" s="598"/>
      <c r="BQ19" s="598"/>
      <c r="BR19" s="598"/>
      <c r="BS19" s="604" t="s">
        <v>112</v>
      </c>
      <c r="BT19" s="596"/>
      <c r="BU19" s="596"/>
      <c r="BV19" s="596"/>
      <c r="BW19" s="596"/>
      <c r="BX19" s="596"/>
      <c r="BY19" s="596"/>
      <c r="BZ19" s="596"/>
      <c r="CA19" s="596"/>
      <c r="CB19" s="605"/>
      <c r="CD19" s="609" t="s">
        <v>254</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255</v>
      </c>
      <c r="C20" s="593"/>
      <c r="D20" s="593"/>
      <c r="E20" s="593"/>
      <c r="F20" s="593"/>
      <c r="G20" s="593"/>
      <c r="H20" s="593"/>
      <c r="I20" s="593"/>
      <c r="J20" s="593"/>
      <c r="K20" s="593"/>
      <c r="L20" s="593"/>
      <c r="M20" s="593"/>
      <c r="N20" s="593"/>
      <c r="O20" s="593"/>
      <c r="P20" s="593"/>
      <c r="Q20" s="594"/>
      <c r="R20" s="595">
        <v>27390085</v>
      </c>
      <c r="S20" s="596"/>
      <c r="T20" s="596"/>
      <c r="U20" s="596"/>
      <c r="V20" s="596"/>
      <c r="W20" s="596"/>
      <c r="X20" s="596"/>
      <c r="Y20" s="597"/>
      <c r="Z20" s="598">
        <v>53.1</v>
      </c>
      <c r="AA20" s="598"/>
      <c r="AB20" s="598"/>
      <c r="AC20" s="598"/>
      <c r="AD20" s="599">
        <v>25469761</v>
      </c>
      <c r="AE20" s="599"/>
      <c r="AF20" s="599"/>
      <c r="AG20" s="599"/>
      <c r="AH20" s="599"/>
      <c r="AI20" s="599"/>
      <c r="AJ20" s="599"/>
      <c r="AK20" s="599"/>
      <c r="AL20" s="600">
        <v>99.5</v>
      </c>
      <c r="AM20" s="601"/>
      <c r="AN20" s="601"/>
      <c r="AO20" s="602"/>
      <c r="AP20" s="592" t="s">
        <v>256</v>
      </c>
      <c r="AQ20" s="593"/>
      <c r="AR20" s="593"/>
      <c r="AS20" s="593"/>
      <c r="AT20" s="593"/>
      <c r="AU20" s="593"/>
      <c r="AV20" s="593"/>
      <c r="AW20" s="593"/>
      <c r="AX20" s="593"/>
      <c r="AY20" s="593"/>
      <c r="AZ20" s="593"/>
      <c r="BA20" s="593"/>
      <c r="BB20" s="593"/>
      <c r="BC20" s="593"/>
      <c r="BD20" s="593"/>
      <c r="BE20" s="593"/>
      <c r="BF20" s="594"/>
      <c r="BG20" s="595">
        <v>795604</v>
      </c>
      <c r="BH20" s="596"/>
      <c r="BI20" s="596"/>
      <c r="BJ20" s="596"/>
      <c r="BK20" s="596"/>
      <c r="BL20" s="596"/>
      <c r="BM20" s="596"/>
      <c r="BN20" s="597"/>
      <c r="BO20" s="598">
        <v>5.7</v>
      </c>
      <c r="BP20" s="598"/>
      <c r="BQ20" s="598"/>
      <c r="BR20" s="598"/>
      <c r="BS20" s="604" t="s">
        <v>112</v>
      </c>
      <c r="BT20" s="596"/>
      <c r="BU20" s="596"/>
      <c r="BV20" s="596"/>
      <c r="BW20" s="596"/>
      <c r="BX20" s="596"/>
      <c r="BY20" s="596"/>
      <c r="BZ20" s="596"/>
      <c r="CA20" s="596"/>
      <c r="CB20" s="605"/>
      <c r="CD20" s="609" t="s">
        <v>257</v>
      </c>
      <c r="CE20" s="610"/>
      <c r="CF20" s="610"/>
      <c r="CG20" s="610"/>
      <c r="CH20" s="610"/>
      <c r="CI20" s="610"/>
      <c r="CJ20" s="610"/>
      <c r="CK20" s="610"/>
      <c r="CL20" s="610"/>
      <c r="CM20" s="610"/>
      <c r="CN20" s="610"/>
      <c r="CO20" s="610"/>
      <c r="CP20" s="610"/>
      <c r="CQ20" s="611"/>
      <c r="CR20" s="595">
        <v>50648726</v>
      </c>
      <c r="CS20" s="596"/>
      <c r="CT20" s="596"/>
      <c r="CU20" s="596"/>
      <c r="CV20" s="596"/>
      <c r="CW20" s="596"/>
      <c r="CX20" s="596"/>
      <c r="CY20" s="597"/>
      <c r="CZ20" s="598">
        <v>100</v>
      </c>
      <c r="DA20" s="598"/>
      <c r="DB20" s="598"/>
      <c r="DC20" s="598"/>
      <c r="DD20" s="604">
        <v>10863618</v>
      </c>
      <c r="DE20" s="596"/>
      <c r="DF20" s="596"/>
      <c r="DG20" s="596"/>
      <c r="DH20" s="596"/>
      <c r="DI20" s="596"/>
      <c r="DJ20" s="596"/>
      <c r="DK20" s="596"/>
      <c r="DL20" s="596"/>
      <c r="DM20" s="596"/>
      <c r="DN20" s="596"/>
      <c r="DO20" s="596"/>
      <c r="DP20" s="597"/>
      <c r="DQ20" s="604">
        <v>29766637</v>
      </c>
      <c r="DR20" s="596"/>
      <c r="DS20" s="596"/>
      <c r="DT20" s="596"/>
      <c r="DU20" s="596"/>
      <c r="DV20" s="596"/>
      <c r="DW20" s="596"/>
      <c r="DX20" s="596"/>
      <c r="DY20" s="596"/>
      <c r="DZ20" s="596"/>
      <c r="EA20" s="596"/>
      <c r="EB20" s="596"/>
      <c r="EC20" s="605"/>
    </row>
    <row r="21" spans="2:133" ht="11.25" customHeight="1">
      <c r="B21" s="592" t="s">
        <v>258</v>
      </c>
      <c r="C21" s="593"/>
      <c r="D21" s="593"/>
      <c r="E21" s="593"/>
      <c r="F21" s="593"/>
      <c r="G21" s="593"/>
      <c r="H21" s="593"/>
      <c r="I21" s="593"/>
      <c r="J21" s="593"/>
      <c r="K21" s="593"/>
      <c r="L21" s="593"/>
      <c r="M21" s="593"/>
      <c r="N21" s="593"/>
      <c r="O21" s="593"/>
      <c r="P21" s="593"/>
      <c r="Q21" s="594"/>
      <c r="R21" s="595">
        <v>16335</v>
      </c>
      <c r="S21" s="596"/>
      <c r="T21" s="596"/>
      <c r="U21" s="596"/>
      <c r="V21" s="596"/>
      <c r="W21" s="596"/>
      <c r="X21" s="596"/>
      <c r="Y21" s="597"/>
      <c r="Z21" s="598">
        <v>0</v>
      </c>
      <c r="AA21" s="598"/>
      <c r="AB21" s="598"/>
      <c r="AC21" s="598"/>
      <c r="AD21" s="599">
        <v>16335</v>
      </c>
      <c r="AE21" s="599"/>
      <c r="AF21" s="599"/>
      <c r="AG21" s="599"/>
      <c r="AH21" s="599"/>
      <c r="AI21" s="599"/>
      <c r="AJ21" s="599"/>
      <c r="AK21" s="599"/>
      <c r="AL21" s="600">
        <v>0.1</v>
      </c>
      <c r="AM21" s="601"/>
      <c r="AN21" s="601"/>
      <c r="AO21" s="602"/>
      <c r="AP21" s="612" t="s">
        <v>259</v>
      </c>
      <c r="AQ21" s="613"/>
      <c r="AR21" s="613"/>
      <c r="AS21" s="613"/>
      <c r="AT21" s="613"/>
      <c r="AU21" s="613"/>
      <c r="AV21" s="613"/>
      <c r="AW21" s="613"/>
      <c r="AX21" s="613"/>
      <c r="AY21" s="613"/>
      <c r="AZ21" s="613"/>
      <c r="BA21" s="613"/>
      <c r="BB21" s="613"/>
      <c r="BC21" s="613"/>
      <c r="BD21" s="613"/>
      <c r="BE21" s="613"/>
      <c r="BF21" s="614"/>
      <c r="BG21" s="595">
        <v>12137</v>
      </c>
      <c r="BH21" s="596"/>
      <c r="BI21" s="596"/>
      <c r="BJ21" s="596"/>
      <c r="BK21" s="596"/>
      <c r="BL21" s="596"/>
      <c r="BM21" s="596"/>
      <c r="BN21" s="597"/>
      <c r="BO21" s="598">
        <v>0.1</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260</v>
      </c>
      <c r="C22" s="593"/>
      <c r="D22" s="593"/>
      <c r="E22" s="593"/>
      <c r="F22" s="593"/>
      <c r="G22" s="593"/>
      <c r="H22" s="593"/>
      <c r="I22" s="593"/>
      <c r="J22" s="593"/>
      <c r="K22" s="593"/>
      <c r="L22" s="593"/>
      <c r="M22" s="593"/>
      <c r="N22" s="593"/>
      <c r="O22" s="593"/>
      <c r="P22" s="593"/>
      <c r="Q22" s="594"/>
      <c r="R22" s="595">
        <v>714601</v>
      </c>
      <c r="S22" s="596"/>
      <c r="T22" s="596"/>
      <c r="U22" s="596"/>
      <c r="V22" s="596"/>
      <c r="W22" s="596"/>
      <c r="X22" s="596"/>
      <c r="Y22" s="597"/>
      <c r="Z22" s="598">
        <v>1.4</v>
      </c>
      <c r="AA22" s="598"/>
      <c r="AB22" s="598"/>
      <c r="AC22" s="598"/>
      <c r="AD22" s="599" t="s">
        <v>112</v>
      </c>
      <c r="AE22" s="599"/>
      <c r="AF22" s="599"/>
      <c r="AG22" s="599"/>
      <c r="AH22" s="599"/>
      <c r="AI22" s="599"/>
      <c r="AJ22" s="599"/>
      <c r="AK22" s="599"/>
      <c r="AL22" s="600" t="s">
        <v>112</v>
      </c>
      <c r="AM22" s="601"/>
      <c r="AN22" s="601"/>
      <c r="AO22" s="602"/>
      <c r="AP22" s="612" t="s">
        <v>261</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262</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263</v>
      </c>
      <c r="C23" s="593"/>
      <c r="D23" s="593"/>
      <c r="E23" s="593"/>
      <c r="F23" s="593"/>
      <c r="G23" s="593"/>
      <c r="H23" s="593"/>
      <c r="I23" s="593"/>
      <c r="J23" s="593"/>
      <c r="K23" s="593"/>
      <c r="L23" s="593"/>
      <c r="M23" s="593"/>
      <c r="N23" s="593"/>
      <c r="O23" s="593"/>
      <c r="P23" s="593"/>
      <c r="Q23" s="594"/>
      <c r="R23" s="595">
        <v>721092</v>
      </c>
      <c r="S23" s="596"/>
      <c r="T23" s="596"/>
      <c r="U23" s="596"/>
      <c r="V23" s="596"/>
      <c r="W23" s="596"/>
      <c r="X23" s="596"/>
      <c r="Y23" s="597"/>
      <c r="Z23" s="598">
        <v>1.4</v>
      </c>
      <c r="AA23" s="598"/>
      <c r="AB23" s="598"/>
      <c r="AC23" s="598"/>
      <c r="AD23" s="599">
        <v>38338</v>
      </c>
      <c r="AE23" s="599"/>
      <c r="AF23" s="599"/>
      <c r="AG23" s="599"/>
      <c r="AH23" s="599"/>
      <c r="AI23" s="599"/>
      <c r="AJ23" s="599"/>
      <c r="AK23" s="599"/>
      <c r="AL23" s="600">
        <v>0.1</v>
      </c>
      <c r="AM23" s="601"/>
      <c r="AN23" s="601"/>
      <c r="AO23" s="602"/>
      <c r="AP23" s="612" t="s">
        <v>264</v>
      </c>
      <c r="AQ23" s="613"/>
      <c r="AR23" s="613"/>
      <c r="AS23" s="613"/>
      <c r="AT23" s="613"/>
      <c r="AU23" s="613"/>
      <c r="AV23" s="613"/>
      <c r="AW23" s="613"/>
      <c r="AX23" s="613"/>
      <c r="AY23" s="613"/>
      <c r="AZ23" s="613"/>
      <c r="BA23" s="613"/>
      <c r="BB23" s="613"/>
      <c r="BC23" s="613"/>
      <c r="BD23" s="613"/>
      <c r="BE23" s="613"/>
      <c r="BF23" s="614"/>
      <c r="BG23" s="595">
        <v>783467</v>
      </c>
      <c r="BH23" s="596"/>
      <c r="BI23" s="596"/>
      <c r="BJ23" s="596"/>
      <c r="BK23" s="596"/>
      <c r="BL23" s="596"/>
      <c r="BM23" s="596"/>
      <c r="BN23" s="597"/>
      <c r="BO23" s="598">
        <v>5.6</v>
      </c>
      <c r="BP23" s="598"/>
      <c r="BQ23" s="598"/>
      <c r="BR23" s="598"/>
      <c r="BS23" s="604" t="s">
        <v>112</v>
      </c>
      <c r="BT23" s="596"/>
      <c r="BU23" s="596"/>
      <c r="BV23" s="596"/>
      <c r="BW23" s="596"/>
      <c r="BX23" s="596"/>
      <c r="BY23" s="596"/>
      <c r="BZ23" s="596"/>
      <c r="CA23" s="596"/>
      <c r="CB23" s="605"/>
      <c r="CD23" s="577" t="s">
        <v>203</v>
      </c>
      <c r="CE23" s="578"/>
      <c r="CF23" s="578"/>
      <c r="CG23" s="578"/>
      <c r="CH23" s="578"/>
      <c r="CI23" s="578"/>
      <c r="CJ23" s="578"/>
      <c r="CK23" s="578"/>
      <c r="CL23" s="578"/>
      <c r="CM23" s="578"/>
      <c r="CN23" s="578"/>
      <c r="CO23" s="578"/>
      <c r="CP23" s="578"/>
      <c r="CQ23" s="579"/>
      <c r="CR23" s="577" t="s">
        <v>265</v>
      </c>
      <c r="CS23" s="578"/>
      <c r="CT23" s="578"/>
      <c r="CU23" s="578"/>
      <c r="CV23" s="578"/>
      <c r="CW23" s="578"/>
      <c r="CX23" s="578"/>
      <c r="CY23" s="579"/>
      <c r="CZ23" s="577" t="s">
        <v>266</v>
      </c>
      <c r="DA23" s="578"/>
      <c r="DB23" s="578"/>
      <c r="DC23" s="579"/>
      <c r="DD23" s="577" t="s">
        <v>267</v>
      </c>
      <c r="DE23" s="578"/>
      <c r="DF23" s="578"/>
      <c r="DG23" s="578"/>
      <c r="DH23" s="578"/>
      <c r="DI23" s="578"/>
      <c r="DJ23" s="578"/>
      <c r="DK23" s="579"/>
      <c r="DL23" s="618" t="s">
        <v>268</v>
      </c>
      <c r="DM23" s="619"/>
      <c r="DN23" s="619"/>
      <c r="DO23" s="619"/>
      <c r="DP23" s="619"/>
      <c r="DQ23" s="619"/>
      <c r="DR23" s="619"/>
      <c r="DS23" s="619"/>
      <c r="DT23" s="619"/>
      <c r="DU23" s="619"/>
      <c r="DV23" s="620"/>
      <c r="DW23" s="577" t="s">
        <v>269</v>
      </c>
      <c r="DX23" s="578"/>
      <c r="DY23" s="578"/>
      <c r="DZ23" s="578"/>
      <c r="EA23" s="578"/>
      <c r="EB23" s="578"/>
      <c r="EC23" s="579"/>
    </row>
    <row r="24" spans="2:133" ht="11.25" customHeight="1">
      <c r="B24" s="592" t="s">
        <v>270</v>
      </c>
      <c r="C24" s="593"/>
      <c r="D24" s="593"/>
      <c r="E24" s="593"/>
      <c r="F24" s="593"/>
      <c r="G24" s="593"/>
      <c r="H24" s="593"/>
      <c r="I24" s="593"/>
      <c r="J24" s="593"/>
      <c r="K24" s="593"/>
      <c r="L24" s="593"/>
      <c r="M24" s="593"/>
      <c r="N24" s="593"/>
      <c r="O24" s="593"/>
      <c r="P24" s="593"/>
      <c r="Q24" s="594"/>
      <c r="R24" s="595">
        <v>227627</v>
      </c>
      <c r="S24" s="596"/>
      <c r="T24" s="596"/>
      <c r="U24" s="596"/>
      <c r="V24" s="596"/>
      <c r="W24" s="596"/>
      <c r="X24" s="596"/>
      <c r="Y24" s="597"/>
      <c r="Z24" s="598">
        <v>0.4</v>
      </c>
      <c r="AA24" s="598"/>
      <c r="AB24" s="598"/>
      <c r="AC24" s="598"/>
      <c r="AD24" s="599" t="s">
        <v>112</v>
      </c>
      <c r="AE24" s="599"/>
      <c r="AF24" s="599"/>
      <c r="AG24" s="599"/>
      <c r="AH24" s="599"/>
      <c r="AI24" s="599"/>
      <c r="AJ24" s="599"/>
      <c r="AK24" s="599"/>
      <c r="AL24" s="600" t="s">
        <v>112</v>
      </c>
      <c r="AM24" s="601"/>
      <c r="AN24" s="601"/>
      <c r="AO24" s="602"/>
      <c r="AP24" s="612" t="s">
        <v>271</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272</v>
      </c>
      <c r="CE24" s="607"/>
      <c r="CF24" s="607"/>
      <c r="CG24" s="607"/>
      <c r="CH24" s="607"/>
      <c r="CI24" s="607"/>
      <c r="CJ24" s="607"/>
      <c r="CK24" s="607"/>
      <c r="CL24" s="607"/>
      <c r="CM24" s="607"/>
      <c r="CN24" s="607"/>
      <c r="CO24" s="607"/>
      <c r="CP24" s="607"/>
      <c r="CQ24" s="608"/>
      <c r="CR24" s="584">
        <v>23652983</v>
      </c>
      <c r="CS24" s="585"/>
      <c r="CT24" s="585"/>
      <c r="CU24" s="585"/>
      <c r="CV24" s="585"/>
      <c r="CW24" s="585"/>
      <c r="CX24" s="585"/>
      <c r="CY24" s="586"/>
      <c r="CZ24" s="622">
        <v>46.7</v>
      </c>
      <c r="DA24" s="623"/>
      <c r="DB24" s="623"/>
      <c r="DC24" s="624"/>
      <c r="DD24" s="621">
        <v>16381970</v>
      </c>
      <c r="DE24" s="585"/>
      <c r="DF24" s="585"/>
      <c r="DG24" s="585"/>
      <c r="DH24" s="585"/>
      <c r="DI24" s="585"/>
      <c r="DJ24" s="585"/>
      <c r="DK24" s="586"/>
      <c r="DL24" s="621">
        <v>14979716</v>
      </c>
      <c r="DM24" s="585"/>
      <c r="DN24" s="585"/>
      <c r="DO24" s="585"/>
      <c r="DP24" s="585"/>
      <c r="DQ24" s="585"/>
      <c r="DR24" s="585"/>
      <c r="DS24" s="585"/>
      <c r="DT24" s="585"/>
      <c r="DU24" s="585"/>
      <c r="DV24" s="586"/>
      <c r="DW24" s="589">
        <v>55.3</v>
      </c>
      <c r="DX24" s="590"/>
      <c r="DY24" s="590"/>
      <c r="DZ24" s="590"/>
      <c r="EA24" s="590"/>
      <c r="EB24" s="590"/>
      <c r="EC24" s="591"/>
    </row>
    <row r="25" spans="2:133" ht="11.25" customHeight="1">
      <c r="B25" s="592" t="s">
        <v>273</v>
      </c>
      <c r="C25" s="593"/>
      <c r="D25" s="593"/>
      <c r="E25" s="593"/>
      <c r="F25" s="593"/>
      <c r="G25" s="593"/>
      <c r="H25" s="593"/>
      <c r="I25" s="593"/>
      <c r="J25" s="593"/>
      <c r="K25" s="593"/>
      <c r="L25" s="593"/>
      <c r="M25" s="593"/>
      <c r="N25" s="593"/>
      <c r="O25" s="593"/>
      <c r="P25" s="593"/>
      <c r="Q25" s="594"/>
      <c r="R25" s="595">
        <v>6911920</v>
      </c>
      <c r="S25" s="596"/>
      <c r="T25" s="596"/>
      <c r="U25" s="596"/>
      <c r="V25" s="596"/>
      <c r="W25" s="596"/>
      <c r="X25" s="596"/>
      <c r="Y25" s="597"/>
      <c r="Z25" s="598">
        <v>13.4</v>
      </c>
      <c r="AA25" s="598"/>
      <c r="AB25" s="598"/>
      <c r="AC25" s="598"/>
      <c r="AD25" s="599" t="s">
        <v>112</v>
      </c>
      <c r="AE25" s="599"/>
      <c r="AF25" s="599"/>
      <c r="AG25" s="599"/>
      <c r="AH25" s="599"/>
      <c r="AI25" s="599"/>
      <c r="AJ25" s="599"/>
      <c r="AK25" s="599"/>
      <c r="AL25" s="600" t="s">
        <v>112</v>
      </c>
      <c r="AM25" s="601"/>
      <c r="AN25" s="601"/>
      <c r="AO25" s="602"/>
      <c r="AP25" s="612" t="s">
        <v>274</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275</v>
      </c>
      <c r="CE25" s="610"/>
      <c r="CF25" s="610"/>
      <c r="CG25" s="610"/>
      <c r="CH25" s="610"/>
      <c r="CI25" s="610"/>
      <c r="CJ25" s="610"/>
      <c r="CK25" s="610"/>
      <c r="CL25" s="610"/>
      <c r="CM25" s="610"/>
      <c r="CN25" s="610"/>
      <c r="CO25" s="610"/>
      <c r="CP25" s="610"/>
      <c r="CQ25" s="611"/>
      <c r="CR25" s="595">
        <v>7558880</v>
      </c>
      <c r="CS25" s="627"/>
      <c r="CT25" s="627"/>
      <c r="CU25" s="627"/>
      <c r="CV25" s="627"/>
      <c r="CW25" s="627"/>
      <c r="CX25" s="627"/>
      <c r="CY25" s="628"/>
      <c r="CZ25" s="629">
        <v>14.9</v>
      </c>
      <c r="DA25" s="630"/>
      <c r="DB25" s="630"/>
      <c r="DC25" s="631"/>
      <c r="DD25" s="604">
        <v>6735741</v>
      </c>
      <c r="DE25" s="627"/>
      <c r="DF25" s="627"/>
      <c r="DG25" s="627"/>
      <c r="DH25" s="627"/>
      <c r="DI25" s="627"/>
      <c r="DJ25" s="627"/>
      <c r="DK25" s="628"/>
      <c r="DL25" s="604">
        <v>6633830</v>
      </c>
      <c r="DM25" s="627"/>
      <c r="DN25" s="627"/>
      <c r="DO25" s="627"/>
      <c r="DP25" s="627"/>
      <c r="DQ25" s="627"/>
      <c r="DR25" s="627"/>
      <c r="DS25" s="627"/>
      <c r="DT25" s="627"/>
      <c r="DU25" s="627"/>
      <c r="DV25" s="628"/>
      <c r="DW25" s="600">
        <v>24.5</v>
      </c>
      <c r="DX25" s="625"/>
      <c r="DY25" s="625"/>
      <c r="DZ25" s="625"/>
      <c r="EA25" s="625"/>
      <c r="EB25" s="625"/>
      <c r="EC25" s="626"/>
    </row>
    <row r="26" spans="2:133" ht="11.25" customHeight="1">
      <c r="B26" s="632" t="s">
        <v>276</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277</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278</v>
      </c>
      <c r="CE26" s="610"/>
      <c r="CF26" s="610"/>
      <c r="CG26" s="610"/>
      <c r="CH26" s="610"/>
      <c r="CI26" s="610"/>
      <c r="CJ26" s="610"/>
      <c r="CK26" s="610"/>
      <c r="CL26" s="610"/>
      <c r="CM26" s="610"/>
      <c r="CN26" s="610"/>
      <c r="CO26" s="610"/>
      <c r="CP26" s="610"/>
      <c r="CQ26" s="611"/>
      <c r="CR26" s="595">
        <v>5071995</v>
      </c>
      <c r="CS26" s="596"/>
      <c r="CT26" s="596"/>
      <c r="CU26" s="596"/>
      <c r="CV26" s="596"/>
      <c r="CW26" s="596"/>
      <c r="CX26" s="596"/>
      <c r="CY26" s="597"/>
      <c r="CZ26" s="629">
        <v>10</v>
      </c>
      <c r="DA26" s="630"/>
      <c r="DB26" s="630"/>
      <c r="DC26" s="631"/>
      <c r="DD26" s="604">
        <v>4434904</v>
      </c>
      <c r="DE26" s="596"/>
      <c r="DF26" s="596"/>
      <c r="DG26" s="596"/>
      <c r="DH26" s="596"/>
      <c r="DI26" s="596"/>
      <c r="DJ26" s="596"/>
      <c r="DK26" s="597"/>
      <c r="DL26" s="604" t="s">
        <v>215</v>
      </c>
      <c r="DM26" s="596"/>
      <c r="DN26" s="596"/>
      <c r="DO26" s="596"/>
      <c r="DP26" s="596"/>
      <c r="DQ26" s="596"/>
      <c r="DR26" s="596"/>
      <c r="DS26" s="596"/>
      <c r="DT26" s="596"/>
      <c r="DU26" s="596"/>
      <c r="DV26" s="597"/>
      <c r="DW26" s="600" t="s">
        <v>215</v>
      </c>
      <c r="DX26" s="625"/>
      <c r="DY26" s="625"/>
      <c r="DZ26" s="625"/>
      <c r="EA26" s="625"/>
      <c r="EB26" s="625"/>
      <c r="EC26" s="626"/>
    </row>
    <row r="27" spans="2:133" ht="11.25" customHeight="1">
      <c r="B27" s="592" t="s">
        <v>279</v>
      </c>
      <c r="C27" s="593"/>
      <c r="D27" s="593"/>
      <c r="E27" s="593"/>
      <c r="F27" s="593"/>
      <c r="G27" s="593"/>
      <c r="H27" s="593"/>
      <c r="I27" s="593"/>
      <c r="J27" s="593"/>
      <c r="K27" s="593"/>
      <c r="L27" s="593"/>
      <c r="M27" s="593"/>
      <c r="N27" s="593"/>
      <c r="O27" s="593"/>
      <c r="P27" s="593"/>
      <c r="Q27" s="594"/>
      <c r="R27" s="595">
        <v>3173808</v>
      </c>
      <c r="S27" s="596"/>
      <c r="T27" s="596"/>
      <c r="U27" s="596"/>
      <c r="V27" s="596"/>
      <c r="W27" s="596"/>
      <c r="X27" s="596"/>
      <c r="Y27" s="597"/>
      <c r="Z27" s="598">
        <v>6.1</v>
      </c>
      <c r="AA27" s="598"/>
      <c r="AB27" s="598"/>
      <c r="AC27" s="598"/>
      <c r="AD27" s="599" t="s">
        <v>112</v>
      </c>
      <c r="AE27" s="599"/>
      <c r="AF27" s="599"/>
      <c r="AG27" s="599"/>
      <c r="AH27" s="599"/>
      <c r="AI27" s="599"/>
      <c r="AJ27" s="599"/>
      <c r="AK27" s="599"/>
      <c r="AL27" s="600" t="s">
        <v>112</v>
      </c>
      <c r="AM27" s="601"/>
      <c r="AN27" s="601"/>
      <c r="AO27" s="602"/>
      <c r="AP27" s="592" t="s">
        <v>280</v>
      </c>
      <c r="AQ27" s="593"/>
      <c r="AR27" s="593"/>
      <c r="AS27" s="593"/>
      <c r="AT27" s="593"/>
      <c r="AU27" s="593"/>
      <c r="AV27" s="593"/>
      <c r="AW27" s="593"/>
      <c r="AX27" s="593"/>
      <c r="AY27" s="593"/>
      <c r="AZ27" s="593"/>
      <c r="BA27" s="593"/>
      <c r="BB27" s="593"/>
      <c r="BC27" s="593"/>
      <c r="BD27" s="593"/>
      <c r="BE27" s="593"/>
      <c r="BF27" s="594"/>
      <c r="BG27" s="595">
        <v>13963619</v>
      </c>
      <c r="BH27" s="596"/>
      <c r="BI27" s="596"/>
      <c r="BJ27" s="596"/>
      <c r="BK27" s="596"/>
      <c r="BL27" s="596"/>
      <c r="BM27" s="596"/>
      <c r="BN27" s="597"/>
      <c r="BO27" s="598">
        <v>100</v>
      </c>
      <c r="BP27" s="598"/>
      <c r="BQ27" s="598"/>
      <c r="BR27" s="598"/>
      <c r="BS27" s="604">
        <v>175449</v>
      </c>
      <c r="BT27" s="596"/>
      <c r="BU27" s="596"/>
      <c r="BV27" s="596"/>
      <c r="BW27" s="596"/>
      <c r="BX27" s="596"/>
      <c r="BY27" s="596"/>
      <c r="BZ27" s="596"/>
      <c r="CA27" s="596"/>
      <c r="CB27" s="605"/>
      <c r="CD27" s="609" t="s">
        <v>281</v>
      </c>
      <c r="CE27" s="610"/>
      <c r="CF27" s="610"/>
      <c r="CG27" s="610"/>
      <c r="CH27" s="610"/>
      <c r="CI27" s="610"/>
      <c r="CJ27" s="610"/>
      <c r="CK27" s="610"/>
      <c r="CL27" s="610"/>
      <c r="CM27" s="610"/>
      <c r="CN27" s="610"/>
      <c r="CO27" s="610"/>
      <c r="CP27" s="610"/>
      <c r="CQ27" s="611"/>
      <c r="CR27" s="595">
        <v>9093647</v>
      </c>
      <c r="CS27" s="627"/>
      <c r="CT27" s="627"/>
      <c r="CU27" s="627"/>
      <c r="CV27" s="627"/>
      <c r="CW27" s="627"/>
      <c r="CX27" s="627"/>
      <c r="CY27" s="628"/>
      <c r="CZ27" s="629">
        <v>18</v>
      </c>
      <c r="DA27" s="630"/>
      <c r="DB27" s="630"/>
      <c r="DC27" s="631"/>
      <c r="DD27" s="604">
        <v>2846861</v>
      </c>
      <c r="DE27" s="627"/>
      <c r="DF27" s="627"/>
      <c r="DG27" s="627"/>
      <c r="DH27" s="627"/>
      <c r="DI27" s="627"/>
      <c r="DJ27" s="627"/>
      <c r="DK27" s="628"/>
      <c r="DL27" s="604">
        <v>2622670</v>
      </c>
      <c r="DM27" s="627"/>
      <c r="DN27" s="627"/>
      <c r="DO27" s="627"/>
      <c r="DP27" s="627"/>
      <c r="DQ27" s="627"/>
      <c r="DR27" s="627"/>
      <c r="DS27" s="627"/>
      <c r="DT27" s="627"/>
      <c r="DU27" s="627"/>
      <c r="DV27" s="628"/>
      <c r="DW27" s="600">
        <v>9.6999999999999993</v>
      </c>
      <c r="DX27" s="625"/>
      <c r="DY27" s="625"/>
      <c r="DZ27" s="625"/>
      <c r="EA27" s="625"/>
      <c r="EB27" s="625"/>
      <c r="EC27" s="626"/>
    </row>
    <row r="28" spans="2:133" ht="11.25" customHeight="1">
      <c r="B28" s="592" t="s">
        <v>282</v>
      </c>
      <c r="C28" s="593"/>
      <c r="D28" s="593"/>
      <c r="E28" s="593"/>
      <c r="F28" s="593"/>
      <c r="G28" s="593"/>
      <c r="H28" s="593"/>
      <c r="I28" s="593"/>
      <c r="J28" s="593"/>
      <c r="K28" s="593"/>
      <c r="L28" s="593"/>
      <c r="M28" s="593"/>
      <c r="N28" s="593"/>
      <c r="O28" s="593"/>
      <c r="P28" s="593"/>
      <c r="Q28" s="594"/>
      <c r="R28" s="595">
        <v>474484</v>
      </c>
      <c r="S28" s="596"/>
      <c r="T28" s="596"/>
      <c r="U28" s="596"/>
      <c r="V28" s="596"/>
      <c r="W28" s="596"/>
      <c r="X28" s="596"/>
      <c r="Y28" s="597"/>
      <c r="Z28" s="598">
        <v>0.9</v>
      </c>
      <c r="AA28" s="598"/>
      <c r="AB28" s="598"/>
      <c r="AC28" s="598"/>
      <c r="AD28" s="599">
        <v>66004</v>
      </c>
      <c r="AE28" s="599"/>
      <c r="AF28" s="599"/>
      <c r="AG28" s="599"/>
      <c r="AH28" s="599"/>
      <c r="AI28" s="599"/>
      <c r="AJ28" s="599"/>
      <c r="AK28" s="599"/>
      <c r="AL28" s="600">
        <v>0.3</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283</v>
      </c>
      <c r="CE28" s="610"/>
      <c r="CF28" s="610"/>
      <c r="CG28" s="610"/>
      <c r="CH28" s="610"/>
      <c r="CI28" s="610"/>
      <c r="CJ28" s="610"/>
      <c r="CK28" s="610"/>
      <c r="CL28" s="610"/>
      <c r="CM28" s="610"/>
      <c r="CN28" s="610"/>
      <c r="CO28" s="610"/>
      <c r="CP28" s="610"/>
      <c r="CQ28" s="611"/>
      <c r="CR28" s="595">
        <v>7000456</v>
      </c>
      <c r="CS28" s="596"/>
      <c r="CT28" s="596"/>
      <c r="CU28" s="596"/>
      <c r="CV28" s="596"/>
      <c r="CW28" s="596"/>
      <c r="CX28" s="596"/>
      <c r="CY28" s="597"/>
      <c r="CZ28" s="629">
        <v>13.8</v>
      </c>
      <c r="DA28" s="630"/>
      <c r="DB28" s="630"/>
      <c r="DC28" s="631"/>
      <c r="DD28" s="604">
        <v>6799368</v>
      </c>
      <c r="DE28" s="596"/>
      <c r="DF28" s="596"/>
      <c r="DG28" s="596"/>
      <c r="DH28" s="596"/>
      <c r="DI28" s="596"/>
      <c r="DJ28" s="596"/>
      <c r="DK28" s="597"/>
      <c r="DL28" s="604">
        <v>5723216</v>
      </c>
      <c r="DM28" s="596"/>
      <c r="DN28" s="596"/>
      <c r="DO28" s="596"/>
      <c r="DP28" s="596"/>
      <c r="DQ28" s="596"/>
      <c r="DR28" s="596"/>
      <c r="DS28" s="596"/>
      <c r="DT28" s="596"/>
      <c r="DU28" s="596"/>
      <c r="DV28" s="597"/>
      <c r="DW28" s="600">
        <v>21.1</v>
      </c>
      <c r="DX28" s="625"/>
      <c r="DY28" s="625"/>
      <c r="DZ28" s="625"/>
      <c r="EA28" s="625"/>
      <c r="EB28" s="625"/>
      <c r="EC28" s="626"/>
    </row>
    <row r="29" spans="2:133" ht="11.25" customHeight="1">
      <c r="B29" s="592" t="s">
        <v>284</v>
      </c>
      <c r="C29" s="593"/>
      <c r="D29" s="593"/>
      <c r="E29" s="593"/>
      <c r="F29" s="593"/>
      <c r="G29" s="593"/>
      <c r="H29" s="593"/>
      <c r="I29" s="593"/>
      <c r="J29" s="593"/>
      <c r="K29" s="593"/>
      <c r="L29" s="593"/>
      <c r="M29" s="593"/>
      <c r="N29" s="593"/>
      <c r="O29" s="593"/>
      <c r="P29" s="593"/>
      <c r="Q29" s="594"/>
      <c r="R29" s="595">
        <v>71902</v>
      </c>
      <c r="S29" s="596"/>
      <c r="T29" s="596"/>
      <c r="U29" s="596"/>
      <c r="V29" s="596"/>
      <c r="W29" s="596"/>
      <c r="X29" s="596"/>
      <c r="Y29" s="597"/>
      <c r="Z29" s="598">
        <v>0.1</v>
      </c>
      <c r="AA29" s="598"/>
      <c r="AB29" s="598"/>
      <c r="AC29" s="598"/>
      <c r="AD29" s="599" t="s">
        <v>112</v>
      </c>
      <c r="AE29" s="599"/>
      <c r="AF29" s="599"/>
      <c r="AG29" s="599"/>
      <c r="AH29" s="599"/>
      <c r="AI29" s="599"/>
      <c r="AJ29" s="599"/>
      <c r="AK29" s="599"/>
      <c r="AL29" s="600" t="s">
        <v>112</v>
      </c>
      <c r="AM29" s="601"/>
      <c r="AN29" s="601"/>
      <c r="AO29" s="602"/>
      <c r="AP29" s="574" t="s">
        <v>203</v>
      </c>
      <c r="AQ29" s="575"/>
      <c r="AR29" s="575"/>
      <c r="AS29" s="575"/>
      <c r="AT29" s="575"/>
      <c r="AU29" s="575"/>
      <c r="AV29" s="575"/>
      <c r="AW29" s="575"/>
      <c r="AX29" s="575"/>
      <c r="AY29" s="575"/>
      <c r="AZ29" s="575"/>
      <c r="BA29" s="575"/>
      <c r="BB29" s="575"/>
      <c r="BC29" s="575"/>
      <c r="BD29" s="575"/>
      <c r="BE29" s="575"/>
      <c r="BF29" s="576"/>
      <c r="BG29" s="574" t="s">
        <v>285</v>
      </c>
      <c r="BH29" s="636"/>
      <c r="BI29" s="636"/>
      <c r="BJ29" s="636"/>
      <c r="BK29" s="636"/>
      <c r="BL29" s="636"/>
      <c r="BM29" s="636"/>
      <c r="BN29" s="636"/>
      <c r="BO29" s="636"/>
      <c r="BP29" s="636"/>
      <c r="BQ29" s="637"/>
      <c r="BR29" s="574" t="s">
        <v>286</v>
      </c>
      <c r="BS29" s="636"/>
      <c r="BT29" s="636"/>
      <c r="BU29" s="636"/>
      <c r="BV29" s="636"/>
      <c r="BW29" s="636"/>
      <c r="BX29" s="636"/>
      <c r="BY29" s="636"/>
      <c r="BZ29" s="636"/>
      <c r="CA29" s="636"/>
      <c r="CB29" s="637"/>
      <c r="CD29" s="656" t="s">
        <v>287</v>
      </c>
      <c r="CE29" s="657"/>
      <c r="CF29" s="609" t="s">
        <v>57</v>
      </c>
      <c r="CG29" s="610"/>
      <c r="CH29" s="610"/>
      <c r="CI29" s="610"/>
      <c r="CJ29" s="610"/>
      <c r="CK29" s="610"/>
      <c r="CL29" s="610"/>
      <c r="CM29" s="610"/>
      <c r="CN29" s="610"/>
      <c r="CO29" s="610"/>
      <c r="CP29" s="610"/>
      <c r="CQ29" s="611"/>
      <c r="CR29" s="595">
        <v>7000440</v>
      </c>
      <c r="CS29" s="627"/>
      <c r="CT29" s="627"/>
      <c r="CU29" s="627"/>
      <c r="CV29" s="627"/>
      <c r="CW29" s="627"/>
      <c r="CX29" s="627"/>
      <c r="CY29" s="628"/>
      <c r="CZ29" s="629">
        <v>13.8</v>
      </c>
      <c r="DA29" s="630"/>
      <c r="DB29" s="630"/>
      <c r="DC29" s="631"/>
      <c r="DD29" s="604">
        <v>6799352</v>
      </c>
      <c r="DE29" s="627"/>
      <c r="DF29" s="627"/>
      <c r="DG29" s="627"/>
      <c r="DH29" s="627"/>
      <c r="DI29" s="627"/>
      <c r="DJ29" s="627"/>
      <c r="DK29" s="628"/>
      <c r="DL29" s="604">
        <v>5723200</v>
      </c>
      <c r="DM29" s="627"/>
      <c r="DN29" s="627"/>
      <c r="DO29" s="627"/>
      <c r="DP29" s="627"/>
      <c r="DQ29" s="627"/>
      <c r="DR29" s="627"/>
      <c r="DS29" s="627"/>
      <c r="DT29" s="627"/>
      <c r="DU29" s="627"/>
      <c r="DV29" s="628"/>
      <c r="DW29" s="600">
        <v>21.1</v>
      </c>
      <c r="DX29" s="625"/>
      <c r="DY29" s="625"/>
      <c r="DZ29" s="625"/>
      <c r="EA29" s="625"/>
      <c r="EB29" s="625"/>
      <c r="EC29" s="626"/>
    </row>
    <row r="30" spans="2:133" ht="11.25" customHeight="1">
      <c r="B30" s="592" t="s">
        <v>288</v>
      </c>
      <c r="C30" s="593"/>
      <c r="D30" s="593"/>
      <c r="E30" s="593"/>
      <c r="F30" s="593"/>
      <c r="G30" s="593"/>
      <c r="H30" s="593"/>
      <c r="I30" s="593"/>
      <c r="J30" s="593"/>
      <c r="K30" s="593"/>
      <c r="L30" s="593"/>
      <c r="M30" s="593"/>
      <c r="N30" s="593"/>
      <c r="O30" s="593"/>
      <c r="P30" s="593"/>
      <c r="Q30" s="594"/>
      <c r="R30" s="595">
        <v>66687</v>
      </c>
      <c r="S30" s="596"/>
      <c r="T30" s="596"/>
      <c r="U30" s="596"/>
      <c r="V30" s="596"/>
      <c r="W30" s="596"/>
      <c r="X30" s="596"/>
      <c r="Y30" s="597"/>
      <c r="Z30" s="598">
        <v>0.1</v>
      </c>
      <c r="AA30" s="598"/>
      <c r="AB30" s="598"/>
      <c r="AC30" s="598"/>
      <c r="AD30" s="599" t="s">
        <v>112</v>
      </c>
      <c r="AE30" s="599"/>
      <c r="AF30" s="599"/>
      <c r="AG30" s="599"/>
      <c r="AH30" s="599"/>
      <c r="AI30" s="599"/>
      <c r="AJ30" s="599"/>
      <c r="AK30" s="599"/>
      <c r="AL30" s="600" t="s">
        <v>112</v>
      </c>
      <c r="AM30" s="601"/>
      <c r="AN30" s="601"/>
      <c r="AO30" s="602"/>
      <c r="AP30" s="641" t="s">
        <v>289</v>
      </c>
      <c r="AQ30" s="642"/>
      <c r="AR30" s="642"/>
      <c r="AS30" s="642"/>
      <c r="AT30" s="647" t="s">
        <v>290</v>
      </c>
      <c r="AU30" s="184"/>
      <c r="AV30" s="184"/>
      <c r="AW30" s="184"/>
      <c r="AX30" s="581" t="s">
        <v>169</v>
      </c>
      <c r="AY30" s="582"/>
      <c r="AZ30" s="582"/>
      <c r="BA30" s="582"/>
      <c r="BB30" s="582"/>
      <c r="BC30" s="582"/>
      <c r="BD30" s="582"/>
      <c r="BE30" s="582"/>
      <c r="BF30" s="583"/>
      <c r="BG30" s="653">
        <v>99.4</v>
      </c>
      <c r="BH30" s="654"/>
      <c r="BI30" s="654"/>
      <c r="BJ30" s="654"/>
      <c r="BK30" s="654"/>
      <c r="BL30" s="654"/>
      <c r="BM30" s="590">
        <v>97.1</v>
      </c>
      <c r="BN30" s="654"/>
      <c r="BO30" s="654"/>
      <c r="BP30" s="654"/>
      <c r="BQ30" s="655"/>
      <c r="BR30" s="653">
        <v>99.3</v>
      </c>
      <c r="BS30" s="654"/>
      <c r="BT30" s="654"/>
      <c r="BU30" s="654"/>
      <c r="BV30" s="654"/>
      <c r="BW30" s="654"/>
      <c r="BX30" s="590">
        <v>96.6</v>
      </c>
      <c r="BY30" s="654"/>
      <c r="BZ30" s="654"/>
      <c r="CA30" s="654"/>
      <c r="CB30" s="655"/>
      <c r="CD30" s="658"/>
      <c r="CE30" s="659"/>
      <c r="CF30" s="609" t="s">
        <v>291</v>
      </c>
      <c r="CG30" s="610"/>
      <c r="CH30" s="610"/>
      <c r="CI30" s="610"/>
      <c r="CJ30" s="610"/>
      <c r="CK30" s="610"/>
      <c r="CL30" s="610"/>
      <c r="CM30" s="610"/>
      <c r="CN30" s="610"/>
      <c r="CO30" s="610"/>
      <c r="CP30" s="610"/>
      <c r="CQ30" s="611"/>
      <c r="CR30" s="595">
        <v>6400116</v>
      </c>
      <c r="CS30" s="596"/>
      <c r="CT30" s="596"/>
      <c r="CU30" s="596"/>
      <c r="CV30" s="596"/>
      <c r="CW30" s="596"/>
      <c r="CX30" s="596"/>
      <c r="CY30" s="597"/>
      <c r="CZ30" s="629">
        <v>12.6</v>
      </c>
      <c r="DA30" s="630"/>
      <c r="DB30" s="630"/>
      <c r="DC30" s="631"/>
      <c r="DD30" s="604">
        <v>6219566</v>
      </c>
      <c r="DE30" s="596"/>
      <c r="DF30" s="596"/>
      <c r="DG30" s="596"/>
      <c r="DH30" s="596"/>
      <c r="DI30" s="596"/>
      <c r="DJ30" s="596"/>
      <c r="DK30" s="597"/>
      <c r="DL30" s="604">
        <v>5148366</v>
      </c>
      <c r="DM30" s="596"/>
      <c r="DN30" s="596"/>
      <c r="DO30" s="596"/>
      <c r="DP30" s="596"/>
      <c r="DQ30" s="596"/>
      <c r="DR30" s="596"/>
      <c r="DS30" s="596"/>
      <c r="DT30" s="596"/>
      <c r="DU30" s="596"/>
      <c r="DV30" s="597"/>
      <c r="DW30" s="600">
        <v>19</v>
      </c>
      <c r="DX30" s="625"/>
      <c r="DY30" s="625"/>
      <c r="DZ30" s="625"/>
      <c r="EA30" s="625"/>
      <c r="EB30" s="625"/>
      <c r="EC30" s="626"/>
    </row>
    <row r="31" spans="2:133" ht="11.25" customHeight="1">
      <c r="B31" s="592" t="s">
        <v>292</v>
      </c>
      <c r="C31" s="593"/>
      <c r="D31" s="593"/>
      <c r="E31" s="593"/>
      <c r="F31" s="593"/>
      <c r="G31" s="593"/>
      <c r="H31" s="593"/>
      <c r="I31" s="593"/>
      <c r="J31" s="593"/>
      <c r="K31" s="593"/>
      <c r="L31" s="593"/>
      <c r="M31" s="593"/>
      <c r="N31" s="593"/>
      <c r="O31" s="593"/>
      <c r="P31" s="593"/>
      <c r="Q31" s="594"/>
      <c r="R31" s="595">
        <v>1249235</v>
      </c>
      <c r="S31" s="596"/>
      <c r="T31" s="596"/>
      <c r="U31" s="596"/>
      <c r="V31" s="596"/>
      <c r="W31" s="596"/>
      <c r="X31" s="596"/>
      <c r="Y31" s="597"/>
      <c r="Z31" s="598">
        <v>2.4</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293</v>
      </c>
      <c r="AV31" s="183"/>
      <c r="AW31" s="183"/>
      <c r="AX31" s="592" t="s">
        <v>294</v>
      </c>
      <c r="AY31" s="593"/>
      <c r="AZ31" s="593"/>
      <c r="BA31" s="593"/>
      <c r="BB31" s="593"/>
      <c r="BC31" s="593"/>
      <c r="BD31" s="593"/>
      <c r="BE31" s="593"/>
      <c r="BF31" s="594"/>
      <c r="BG31" s="650">
        <v>99.2</v>
      </c>
      <c r="BH31" s="627"/>
      <c r="BI31" s="627"/>
      <c r="BJ31" s="627"/>
      <c r="BK31" s="627"/>
      <c r="BL31" s="627"/>
      <c r="BM31" s="601">
        <v>97</v>
      </c>
      <c r="BN31" s="651"/>
      <c r="BO31" s="651"/>
      <c r="BP31" s="651"/>
      <c r="BQ31" s="652"/>
      <c r="BR31" s="650">
        <v>99.1</v>
      </c>
      <c r="BS31" s="627"/>
      <c r="BT31" s="627"/>
      <c r="BU31" s="627"/>
      <c r="BV31" s="627"/>
      <c r="BW31" s="627"/>
      <c r="BX31" s="601">
        <v>96.4</v>
      </c>
      <c r="BY31" s="651"/>
      <c r="BZ31" s="651"/>
      <c r="CA31" s="651"/>
      <c r="CB31" s="652"/>
      <c r="CD31" s="658"/>
      <c r="CE31" s="659"/>
      <c r="CF31" s="609" t="s">
        <v>295</v>
      </c>
      <c r="CG31" s="610"/>
      <c r="CH31" s="610"/>
      <c r="CI31" s="610"/>
      <c r="CJ31" s="610"/>
      <c r="CK31" s="610"/>
      <c r="CL31" s="610"/>
      <c r="CM31" s="610"/>
      <c r="CN31" s="610"/>
      <c r="CO31" s="610"/>
      <c r="CP31" s="610"/>
      <c r="CQ31" s="611"/>
      <c r="CR31" s="595">
        <v>600324</v>
      </c>
      <c r="CS31" s="627"/>
      <c r="CT31" s="627"/>
      <c r="CU31" s="627"/>
      <c r="CV31" s="627"/>
      <c r="CW31" s="627"/>
      <c r="CX31" s="627"/>
      <c r="CY31" s="628"/>
      <c r="CZ31" s="629">
        <v>1.2</v>
      </c>
      <c r="DA31" s="630"/>
      <c r="DB31" s="630"/>
      <c r="DC31" s="631"/>
      <c r="DD31" s="604">
        <v>579786</v>
      </c>
      <c r="DE31" s="627"/>
      <c r="DF31" s="627"/>
      <c r="DG31" s="627"/>
      <c r="DH31" s="627"/>
      <c r="DI31" s="627"/>
      <c r="DJ31" s="627"/>
      <c r="DK31" s="628"/>
      <c r="DL31" s="604">
        <v>574834</v>
      </c>
      <c r="DM31" s="627"/>
      <c r="DN31" s="627"/>
      <c r="DO31" s="627"/>
      <c r="DP31" s="627"/>
      <c r="DQ31" s="627"/>
      <c r="DR31" s="627"/>
      <c r="DS31" s="627"/>
      <c r="DT31" s="627"/>
      <c r="DU31" s="627"/>
      <c r="DV31" s="628"/>
      <c r="DW31" s="600">
        <v>2.1</v>
      </c>
      <c r="DX31" s="625"/>
      <c r="DY31" s="625"/>
      <c r="DZ31" s="625"/>
      <c r="EA31" s="625"/>
      <c r="EB31" s="625"/>
      <c r="EC31" s="626"/>
    </row>
    <row r="32" spans="2:133" ht="11.25" customHeight="1">
      <c r="B32" s="592" t="s">
        <v>296</v>
      </c>
      <c r="C32" s="593"/>
      <c r="D32" s="593"/>
      <c r="E32" s="593"/>
      <c r="F32" s="593"/>
      <c r="G32" s="593"/>
      <c r="H32" s="593"/>
      <c r="I32" s="593"/>
      <c r="J32" s="593"/>
      <c r="K32" s="593"/>
      <c r="L32" s="593"/>
      <c r="M32" s="593"/>
      <c r="N32" s="593"/>
      <c r="O32" s="593"/>
      <c r="P32" s="593"/>
      <c r="Q32" s="594"/>
      <c r="R32" s="595">
        <v>1736687</v>
      </c>
      <c r="S32" s="596"/>
      <c r="T32" s="596"/>
      <c r="U32" s="596"/>
      <c r="V32" s="596"/>
      <c r="W32" s="596"/>
      <c r="X32" s="596"/>
      <c r="Y32" s="597"/>
      <c r="Z32" s="598">
        <v>3.4</v>
      </c>
      <c r="AA32" s="598"/>
      <c r="AB32" s="598"/>
      <c r="AC32" s="598"/>
      <c r="AD32" s="599">
        <v>1510</v>
      </c>
      <c r="AE32" s="599"/>
      <c r="AF32" s="599"/>
      <c r="AG32" s="599"/>
      <c r="AH32" s="599"/>
      <c r="AI32" s="599"/>
      <c r="AJ32" s="599"/>
      <c r="AK32" s="599"/>
      <c r="AL32" s="600">
        <v>0</v>
      </c>
      <c r="AM32" s="601"/>
      <c r="AN32" s="601"/>
      <c r="AO32" s="602"/>
      <c r="AP32" s="645"/>
      <c r="AQ32" s="646"/>
      <c r="AR32" s="646"/>
      <c r="AS32" s="646"/>
      <c r="AT32" s="649"/>
      <c r="AU32" s="185"/>
      <c r="AV32" s="185"/>
      <c r="AW32" s="185"/>
      <c r="AX32" s="638" t="s">
        <v>297</v>
      </c>
      <c r="AY32" s="639"/>
      <c r="AZ32" s="639"/>
      <c r="BA32" s="639"/>
      <c r="BB32" s="639"/>
      <c r="BC32" s="639"/>
      <c r="BD32" s="639"/>
      <c r="BE32" s="639"/>
      <c r="BF32" s="640"/>
      <c r="BG32" s="662">
        <v>99.5</v>
      </c>
      <c r="BH32" s="663"/>
      <c r="BI32" s="663"/>
      <c r="BJ32" s="663"/>
      <c r="BK32" s="663"/>
      <c r="BL32" s="663"/>
      <c r="BM32" s="664">
        <v>97</v>
      </c>
      <c r="BN32" s="663"/>
      <c r="BO32" s="663"/>
      <c r="BP32" s="663"/>
      <c r="BQ32" s="665"/>
      <c r="BR32" s="662">
        <v>99.3</v>
      </c>
      <c r="BS32" s="663"/>
      <c r="BT32" s="663"/>
      <c r="BU32" s="663"/>
      <c r="BV32" s="663"/>
      <c r="BW32" s="663"/>
      <c r="BX32" s="664">
        <v>96.4</v>
      </c>
      <c r="BY32" s="663"/>
      <c r="BZ32" s="663"/>
      <c r="CA32" s="663"/>
      <c r="CB32" s="665"/>
      <c r="CD32" s="660"/>
      <c r="CE32" s="661"/>
      <c r="CF32" s="609" t="s">
        <v>298</v>
      </c>
      <c r="CG32" s="610"/>
      <c r="CH32" s="610"/>
      <c r="CI32" s="610"/>
      <c r="CJ32" s="610"/>
      <c r="CK32" s="610"/>
      <c r="CL32" s="610"/>
      <c r="CM32" s="610"/>
      <c r="CN32" s="610"/>
      <c r="CO32" s="610"/>
      <c r="CP32" s="610"/>
      <c r="CQ32" s="611"/>
      <c r="CR32" s="595">
        <v>16</v>
      </c>
      <c r="CS32" s="596"/>
      <c r="CT32" s="596"/>
      <c r="CU32" s="596"/>
      <c r="CV32" s="596"/>
      <c r="CW32" s="596"/>
      <c r="CX32" s="596"/>
      <c r="CY32" s="597"/>
      <c r="CZ32" s="629">
        <v>0</v>
      </c>
      <c r="DA32" s="630"/>
      <c r="DB32" s="630"/>
      <c r="DC32" s="631"/>
      <c r="DD32" s="604">
        <v>16</v>
      </c>
      <c r="DE32" s="596"/>
      <c r="DF32" s="596"/>
      <c r="DG32" s="596"/>
      <c r="DH32" s="596"/>
      <c r="DI32" s="596"/>
      <c r="DJ32" s="596"/>
      <c r="DK32" s="597"/>
      <c r="DL32" s="604">
        <v>16</v>
      </c>
      <c r="DM32" s="596"/>
      <c r="DN32" s="596"/>
      <c r="DO32" s="596"/>
      <c r="DP32" s="596"/>
      <c r="DQ32" s="596"/>
      <c r="DR32" s="596"/>
      <c r="DS32" s="596"/>
      <c r="DT32" s="596"/>
      <c r="DU32" s="596"/>
      <c r="DV32" s="597"/>
      <c r="DW32" s="600">
        <v>0</v>
      </c>
      <c r="DX32" s="625"/>
      <c r="DY32" s="625"/>
      <c r="DZ32" s="625"/>
      <c r="EA32" s="625"/>
      <c r="EB32" s="625"/>
      <c r="EC32" s="626"/>
    </row>
    <row r="33" spans="2:133" ht="11.25" customHeight="1">
      <c r="B33" s="592" t="s">
        <v>299</v>
      </c>
      <c r="C33" s="593"/>
      <c r="D33" s="593"/>
      <c r="E33" s="593"/>
      <c r="F33" s="593"/>
      <c r="G33" s="593"/>
      <c r="H33" s="593"/>
      <c r="I33" s="593"/>
      <c r="J33" s="593"/>
      <c r="K33" s="593"/>
      <c r="L33" s="593"/>
      <c r="M33" s="593"/>
      <c r="N33" s="593"/>
      <c r="O33" s="593"/>
      <c r="P33" s="593"/>
      <c r="Q33" s="594"/>
      <c r="R33" s="595">
        <v>8856453</v>
      </c>
      <c r="S33" s="596"/>
      <c r="T33" s="596"/>
      <c r="U33" s="596"/>
      <c r="V33" s="596"/>
      <c r="W33" s="596"/>
      <c r="X33" s="596"/>
      <c r="Y33" s="597"/>
      <c r="Z33" s="598">
        <v>17.2</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300</v>
      </c>
      <c r="CE33" s="610"/>
      <c r="CF33" s="610"/>
      <c r="CG33" s="610"/>
      <c r="CH33" s="610"/>
      <c r="CI33" s="610"/>
      <c r="CJ33" s="610"/>
      <c r="CK33" s="610"/>
      <c r="CL33" s="610"/>
      <c r="CM33" s="610"/>
      <c r="CN33" s="610"/>
      <c r="CO33" s="610"/>
      <c r="CP33" s="610"/>
      <c r="CQ33" s="611"/>
      <c r="CR33" s="595">
        <v>15536432</v>
      </c>
      <c r="CS33" s="627"/>
      <c r="CT33" s="627"/>
      <c r="CU33" s="627"/>
      <c r="CV33" s="627"/>
      <c r="CW33" s="627"/>
      <c r="CX33" s="627"/>
      <c r="CY33" s="628"/>
      <c r="CZ33" s="629">
        <v>30.7</v>
      </c>
      <c r="DA33" s="630"/>
      <c r="DB33" s="630"/>
      <c r="DC33" s="631"/>
      <c r="DD33" s="604">
        <v>11408725</v>
      </c>
      <c r="DE33" s="627"/>
      <c r="DF33" s="627"/>
      <c r="DG33" s="627"/>
      <c r="DH33" s="627"/>
      <c r="DI33" s="627"/>
      <c r="DJ33" s="627"/>
      <c r="DK33" s="628"/>
      <c r="DL33" s="604">
        <v>9877830</v>
      </c>
      <c r="DM33" s="627"/>
      <c r="DN33" s="627"/>
      <c r="DO33" s="627"/>
      <c r="DP33" s="627"/>
      <c r="DQ33" s="627"/>
      <c r="DR33" s="627"/>
      <c r="DS33" s="627"/>
      <c r="DT33" s="627"/>
      <c r="DU33" s="627"/>
      <c r="DV33" s="628"/>
      <c r="DW33" s="600">
        <v>36.4</v>
      </c>
      <c r="DX33" s="625"/>
      <c r="DY33" s="625"/>
      <c r="DZ33" s="625"/>
      <c r="EA33" s="625"/>
      <c r="EB33" s="625"/>
      <c r="EC33" s="626"/>
    </row>
    <row r="34" spans="2:133" ht="11.25" customHeight="1">
      <c r="B34" s="592" t="s">
        <v>301</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302</v>
      </c>
      <c r="AR34" s="575"/>
      <c r="AS34" s="575"/>
      <c r="AT34" s="575"/>
      <c r="AU34" s="575"/>
      <c r="AV34" s="575"/>
      <c r="AW34" s="575"/>
      <c r="AX34" s="575"/>
      <c r="AY34" s="575"/>
      <c r="AZ34" s="575"/>
      <c r="BA34" s="575"/>
      <c r="BB34" s="575"/>
      <c r="BC34" s="575"/>
      <c r="BD34" s="575"/>
      <c r="BE34" s="575"/>
      <c r="BF34" s="576"/>
      <c r="BG34" s="574" t="s">
        <v>303</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304</v>
      </c>
      <c r="CE34" s="610"/>
      <c r="CF34" s="610"/>
      <c r="CG34" s="610"/>
      <c r="CH34" s="610"/>
      <c r="CI34" s="610"/>
      <c r="CJ34" s="610"/>
      <c r="CK34" s="610"/>
      <c r="CL34" s="610"/>
      <c r="CM34" s="610"/>
      <c r="CN34" s="610"/>
      <c r="CO34" s="610"/>
      <c r="CP34" s="610"/>
      <c r="CQ34" s="611"/>
      <c r="CR34" s="595">
        <v>5253821</v>
      </c>
      <c r="CS34" s="596"/>
      <c r="CT34" s="596"/>
      <c r="CU34" s="596"/>
      <c r="CV34" s="596"/>
      <c r="CW34" s="596"/>
      <c r="CX34" s="596"/>
      <c r="CY34" s="597"/>
      <c r="CZ34" s="629">
        <v>10.4</v>
      </c>
      <c r="DA34" s="630"/>
      <c r="DB34" s="630"/>
      <c r="DC34" s="631"/>
      <c r="DD34" s="604">
        <v>4261766</v>
      </c>
      <c r="DE34" s="596"/>
      <c r="DF34" s="596"/>
      <c r="DG34" s="596"/>
      <c r="DH34" s="596"/>
      <c r="DI34" s="596"/>
      <c r="DJ34" s="596"/>
      <c r="DK34" s="597"/>
      <c r="DL34" s="604">
        <v>3796684</v>
      </c>
      <c r="DM34" s="596"/>
      <c r="DN34" s="596"/>
      <c r="DO34" s="596"/>
      <c r="DP34" s="596"/>
      <c r="DQ34" s="596"/>
      <c r="DR34" s="596"/>
      <c r="DS34" s="596"/>
      <c r="DT34" s="596"/>
      <c r="DU34" s="596"/>
      <c r="DV34" s="597"/>
      <c r="DW34" s="600">
        <v>14</v>
      </c>
      <c r="DX34" s="625"/>
      <c r="DY34" s="625"/>
      <c r="DZ34" s="625"/>
      <c r="EA34" s="625"/>
      <c r="EB34" s="625"/>
      <c r="EC34" s="626"/>
    </row>
    <row r="35" spans="2:133" ht="11.25" customHeight="1">
      <c r="B35" s="592" t="s">
        <v>305</v>
      </c>
      <c r="C35" s="593"/>
      <c r="D35" s="593"/>
      <c r="E35" s="593"/>
      <c r="F35" s="593"/>
      <c r="G35" s="593"/>
      <c r="H35" s="593"/>
      <c r="I35" s="593"/>
      <c r="J35" s="593"/>
      <c r="K35" s="593"/>
      <c r="L35" s="593"/>
      <c r="M35" s="593"/>
      <c r="N35" s="593"/>
      <c r="O35" s="593"/>
      <c r="P35" s="593"/>
      <c r="Q35" s="594"/>
      <c r="R35" s="595">
        <v>1509053</v>
      </c>
      <c r="S35" s="596"/>
      <c r="T35" s="596"/>
      <c r="U35" s="596"/>
      <c r="V35" s="596"/>
      <c r="W35" s="596"/>
      <c r="X35" s="596"/>
      <c r="Y35" s="597"/>
      <c r="Z35" s="598">
        <v>2.9</v>
      </c>
      <c r="AA35" s="598"/>
      <c r="AB35" s="598"/>
      <c r="AC35" s="598"/>
      <c r="AD35" s="599" t="s">
        <v>112</v>
      </c>
      <c r="AE35" s="599"/>
      <c r="AF35" s="599"/>
      <c r="AG35" s="599"/>
      <c r="AH35" s="599"/>
      <c r="AI35" s="599"/>
      <c r="AJ35" s="599"/>
      <c r="AK35" s="599"/>
      <c r="AL35" s="600" t="s">
        <v>112</v>
      </c>
      <c r="AM35" s="601"/>
      <c r="AN35" s="601"/>
      <c r="AO35" s="602"/>
      <c r="AP35" s="188"/>
      <c r="AQ35" s="606" t="s">
        <v>306</v>
      </c>
      <c r="AR35" s="607"/>
      <c r="AS35" s="607"/>
      <c r="AT35" s="607"/>
      <c r="AU35" s="607"/>
      <c r="AV35" s="607"/>
      <c r="AW35" s="607"/>
      <c r="AX35" s="607"/>
      <c r="AY35" s="608"/>
      <c r="AZ35" s="584">
        <v>5545044</v>
      </c>
      <c r="BA35" s="585"/>
      <c r="BB35" s="585"/>
      <c r="BC35" s="585"/>
      <c r="BD35" s="585"/>
      <c r="BE35" s="585"/>
      <c r="BF35" s="666"/>
      <c r="BG35" s="606" t="s">
        <v>307</v>
      </c>
      <c r="BH35" s="607"/>
      <c r="BI35" s="607"/>
      <c r="BJ35" s="607"/>
      <c r="BK35" s="607"/>
      <c r="BL35" s="607"/>
      <c r="BM35" s="607"/>
      <c r="BN35" s="607"/>
      <c r="BO35" s="607"/>
      <c r="BP35" s="607"/>
      <c r="BQ35" s="607"/>
      <c r="BR35" s="607"/>
      <c r="BS35" s="607"/>
      <c r="BT35" s="607"/>
      <c r="BU35" s="608"/>
      <c r="BV35" s="584">
        <v>321462</v>
      </c>
      <c r="BW35" s="585"/>
      <c r="BX35" s="585"/>
      <c r="BY35" s="585"/>
      <c r="BZ35" s="585"/>
      <c r="CA35" s="585"/>
      <c r="CB35" s="666"/>
      <c r="CD35" s="609" t="s">
        <v>308</v>
      </c>
      <c r="CE35" s="610"/>
      <c r="CF35" s="610"/>
      <c r="CG35" s="610"/>
      <c r="CH35" s="610"/>
      <c r="CI35" s="610"/>
      <c r="CJ35" s="610"/>
      <c r="CK35" s="610"/>
      <c r="CL35" s="610"/>
      <c r="CM35" s="610"/>
      <c r="CN35" s="610"/>
      <c r="CO35" s="610"/>
      <c r="CP35" s="610"/>
      <c r="CQ35" s="611"/>
      <c r="CR35" s="595">
        <v>442206</v>
      </c>
      <c r="CS35" s="627"/>
      <c r="CT35" s="627"/>
      <c r="CU35" s="627"/>
      <c r="CV35" s="627"/>
      <c r="CW35" s="627"/>
      <c r="CX35" s="627"/>
      <c r="CY35" s="628"/>
      <c r="CZ35" s="629">
        <v>0.9</v>
      </c>
      <c r="DA35" s="630"/>
      <c r="DB35" s="630"/>
      <c r="DC35" s="631"/>
      <c r="DD35" s="604">
        <v>259187</v>
      </c>
      <c r="DE35" s="627"/>
      <c r="DF35" s="627"/>
      <c r="DG35" s="627"/>
      <c r="DH35" s="627"/>
      <c r="DI35" s="627"/>
      <c r="DJ35" s="627"/>
      <c r="DK35" s="628"/>
      <c r="DL35" s="604">
        <v>259187</v>
      </c>
      <c r="DM35" s="627"/>
      <c r="DN35" s="627"/>
      <c r="DO35" s="627"/>
      <c r="DP35" s="627"/>
      <c r="DQ35" s="627"/>
      <c r="DR35" s="627"/>
      <c r="DS35" s="627"/>
      <c r="DT35" s="627"/>
      <c r="DU35" s="627"/>
      <c r="DV35" s="628"/>
      <c r="DW35" s="600">
        <v>1</v>
      </c>
      <c r="DX35" s="625"/>
      <c r="DY35" s="625"/>
      <c r="DZ35" s="625"/>
      <c r="EA35" s="625"/>
      <c r="EB35" s="625"/>
      <c r="EC35" s="626"/>
    </row>
    <row r="36" spans="2:133" ht="11.25" customHeight="1">
      <c r="B36" s="638" t="s">
        <v>309</v>
      </c>
      <c r="C36" s="639"/>
      <c r="D36" s="639"/>
      <c r="E36" s="639"/>
      <c r="F36" s="639"/>
      <c r="G36" s="639"/>
      <c r="H36" s="639"/>
      <c r="I36" s="639"/>
      <c r="J36" s="639"/>
      <c r="K36" s="639"/>
      <c r="L36" s="639"/>
      <c r="M36" s="639"/>
      <c r="N36" s="639"/>
      <c r="O36" s="639"/>
      <c r="P36" s="639"/>
      <c r="Q36" s="640"/>
      <c r="R36" s="667">
        <v>51610916</v>
      </c>
      <c r="S36" s="668"/>
      <c r="T36" s="668"/>
      <c r="U36" s="668"/>
      <c r="V36" s="668"/>
      <c r="W36" s="668"/>
      <c r="X36" s="668"/>
      <c r="Y36" s="669"/>
      <c r="Z36" s="670">
        <v>100</v>
      </c>
      <c r="AA36" s="670"/>
      <c r="AB36" s="670"/>
      <c r="AC36" s="670"/>
      <c r="AD36" s="671">
        <v>25591948</v>
      </c>
      <c r="AE36" s="671"/>
      <c r="AF36" s="671"/>
      <c r="AG36" s="671"/>
      <c r="AH36" s="671"/>
      <c r="AI36" s="671"/>
      <c r="AJ36" s="671"/>
      <c r="AK36" s="671"/>
      <c r="AL36" s="672">
        <v>100</v>
      </c>
      <c r="AM36" s="664"/>
      <c r="AN36" s="664"/>
      <c r="AO36" s="673"/>
      <c r="AQ36" s="674" t="s">
        <v>310</v>
      </c>
      <c r="AR36" s="675"/>
      <c r="AS36" s="675"/>
      <c r="AT36" s="675"/>
      <c r="AU36" s="675"/>
      <c r="AV36" s="675"/>
      <c r="AW36" s="675"/>
      <c r="AX36" s="675"/>
      <c r="AY36" s="676"/>
      <c r="AZ36" s="595">
        <v>1497091</v>
      </c>
      <c r="BA36" s="596"/>
      <c r="BB36" s="596"/>
      <c r="BC36" s="596"/>
      <c r="BD36" s="627"/>
      <c r="BE36" s="627"/>
      <c r="BF36" s="652"/>
      <c r="BG36" s="609" t="s">
        <v>311</v>
      </c>
      <c r="BH36" s="610"/>
      <c r="BI36" s="610"/>
      <c r="BJ36" s="610"/>
      <c r="BK36" s="610"/>
      <c r="BL36" s="610"/>
      <c r="BM36" s="610"/>
      <c r="BN36" s="610"/>
      <c r="BO36" s="610"/>
      <c r="BP36" s="610"/>
      <c r="BQ36" s="610"/>
      <c r="BR36" s="610"/>
      <c r="BS36" s="610"/>
      <c r="BT36" s="610"/>
      <c r="BU36" s="611"/>
      <c r="BV36" s="595">
        <v>277618</v>
      </c>
      <c r="BW36" s="596"/>
      <c r="BX36" s="596"/>
      <c r="BY36" s="596"/>
      <c r="BZ36" s="596"/>
      <c r="CA36" s="596"/>
      <c r="CB36" s="605"/>
      <c r="CD36" s="609" t="s">
        <v>312</v>
      </c>
      <c r="CE36" s="610"/>
      <c r="CF36" s="610"/>
      <c r="CG36" s="610"/>
      <c r="CH36" s="610"/>
      <c r="CI36" s="610"/>
      <c r="CJ36" s="610"/>
      <c r="CK36" s="610"/>
      <c r="CL36" s="610"/>
      <c r="CM36" s="610"/>
      <c r="CN36" s="610"/>
      <c r="CO36" s="610"/>
      <c r="CP36" s="610"/>
      <c r="CQ36" s="611"/>
      <c r="CR36" s="595">
        <v>2670619</v>
      </c>
      <c r="CS36" s="596"/>
      <c r="CT36" s="596"/>
      <c r="CU36" s="596"/>
      <c r="CV36" s="596"/>
      <c r="CW36" s="596"/>
      <c r="CX36" s="596"/>
      <c r="CY36" s="597"/>
      <c r="CZ36" s="629">
        <v>5.3</v>
      </c>
      <c r="DA36" s="630"/>
      <c r="DB36" s="630"/>
      <c r="DC36" s="631"/>
      <c r="DD36" s="604">
        <v>2023278</v>
      </c>
      <c r="DE36" s="596"/>
      <c r="DF36" s="596"/>
      <c r="DG36" s="596"/>
      <c r="DH36" s="596"/>
      <c r="DI36" s="596"/>
      <c r="DJ36" s="596"/>
      <c r="DK36" s="597"/>
      <c r="DL36" s="604">
        <v>1219482</v>
      </c>
      <c r="DM36" s="596"/>
      <c r="DN36" s="596"/>
      <c r="DO36" s="596"/>
      <c r="DP36" s="596"/>
      <c r="DQ36" s="596"/>
      <c r="DR36" s="596"/>
      <c r="DS36" s="596"/>
      <c r="DT36" s="596"/>
      <c r="DU36" s="596"/>
      <c r="DV36" s="597"/>
      <c r="DW36" s="600">
        <v>4.5</v>
      </c>
      <c r="DX36" s="625"/>
      <c r="DY36" s="625"/>
      <c r="DZ36" s="625"/>
      <c r="EA36" s="625"/>
      <c r="EB36" s="625"/>
      <c r="EC36" s="626"/>
    </row>
    <row r="37" spans="2:133" ht="11.25" customHeight="1">
      <c r="AQ37" s="674" t="s">
        <v>313</v>
      </c>
      <c r="AR37" s="675"/>
      <c r="AS37" s="675"/>
      <c r="AT37" s="675"/>
      <c r="AU37" s="675"/>
      <c r="AV37" s="675"/>
      <c r="AW37" s="675"/>
      <c r="AX37" s="675"/>
      <c r="AY37" s="676"/>
      <c r="AZ37" s="595">
        <v>82905</v>
      </c>
      <c r="BA37" s="596"/>
      <c r="BB37" s="596"/>
      <c r="BC37" s="596"/>
      <c r="BD37" s="627"/>
      <c r="BE37" s="627"/>
      <c r="BF37" s="652"/>
      <c r="BG37" s="609" t="s">
        <v>314</v>
      </c>
      <c r="BH37" s="610"/>
      <c r="BI37" s="610"/>
      <c r="BJ37" s="610"/>
      <c r="BK37" s="610"/>
      <c r="BL37" s="610"/>
      <c r="BM37" s="610"/>
      <c r="BN37" s="610"/>
      <c r="BO37" s="610"/>
      <c r="BP37" s="610"/>
      <c r="BQ37" s="610"/>
      <c r="BR37" s="610"/>
      <c r="BS37" s="610"/>
      <c r="BT37" s="610"/>
      <c r="BU37" s="611"/>
      <c r="BV37" s="595">
        <v>13737</v>
      </c>
      <c r="BW37" s="596"/>
      <c r="BX37" s="596"/>
      <c r="BY37" s="596"/>
      <c r="BZ37" s="596"/>
      <c r="CA37" s="596"/>
      <c r="CB37" s="605"/>
      <c r="CD37" s="609" t="s">
        <v>315</v>
      </c>
      <c r="CE37" s="610"/>
      <c r="CF37" s="610"/>
      <c r="CG37" s="610"/>
      <c r="CH37" s="610"/>
      <c r="CI37" s="610"/>
      <c r="CJ37" s="610"/>
      <c r="CK37" s="610"/>
      <c r="CL37" s="610"/>
      <c r="CM37" s="610"/>
      <c r="CN37" s="610"/>
      <c r="CO37" s="610"/>
      <c r="CP37" s="610"/>
      <c r="CQ37" s="611"/>
      <c r="CR37" s="595">
        <v>175160</v>
      </c>
      <c r="CS37" s="627"/>
      <c r="CT37" s="627"/>
      <c r="CU37" s="627"/>
      <c r="CV37" s="627"/>
      <c r="CW37" s="627"/>
      <c r="CX37" s="627"/>
      <c r="CY37" s="628"/>
      <c r="CZ37" s="629">
        <v>0.3</v>
      </c>
      <c r="DA37" s="630"/>
      <c r="DB37" s="630"/>
      <c r="DC37" s="631"/>
      <c r="DD37" s="604">
        <v>170392</v>
      </c>
      <c r="DE37" s="627"/>
      <c r="DF37" s="627"/>
      <c r="DG37" s="627"/>
      <c r="DH37" s="627"/>
      <c r="DI37" s="627"/>
      <c r="DJ37" s="627"/>
      <c r="DK37" s="628"/>
      <c r="DL37" s="604">
        <v>169284</v>
      </c>
      <c r="DM37" s="627"/>
      <c r="DN37" s="627"/>
      <c r="DO37" s="627"/>
      <c r="DP37" s="627"/>
      <c r="DQ37" s="627"/>
      <c r="DR37" s="627"/>
      <c r="DS37" s="627"/>
      <c r="DT37" s="627"/>
      <c r="DU37" s="627"/>
      <c r="DV37" s="628"/>
      <c r="DW37" s="600">
        <v>0.6</v>
      </c>
      <c r="DX37" s="625"/>
      <c r="DY37" s="625"/>
      <c r="DZ37" s="625"/>
      <c r="EA37" s="625"/>
      <c r="EB37" s="625"/>
      <c r="EC37" s="626"/>
    </row>
    <row r="38" spans="2:133" ht="11.25" customHeight="1">
      <c r="AQ38" s="674" t="s">
        <v>316</v>
      </c>
      <c r="AR38" s="675"/>
      <c r="AS38" s="675"/>
      <c r="AT38" s="675"/>
      <c r="AU38" s="675"/>
      <c r="AV38" s="675"/>
      <c r="AW38" s="675"/>
      <c r="AX38" s="675"/>
      <c r="AY38" s="676"/>
      <c r="AZ38" s="595">
        <v>44007</v>
      </c>
      <c r="BA38" s="596"/>
      <c r="BB38" s="596"/>
      <c r="BC38" s="596"/>
      <c r="BD38" s="627"/>
      <c r="BE38" s="627"/>
      <c r="BF38" s="652"/>
      <c r="BG38" s="609" t="s">
        <v>317</v>
      </c>
      <c r="BH38" s="610"/>
      <c r="BI38" s="610"/>
      <c r="BJ38" s="610"/>
      <c r="BK38" s="610"/>
      <c r="BL38" s="610"/>
      <c r="BM38" s="610"/>
      <c r="BN38" s="610"/>
      <c r="BO38" s="610"/>
      <c r="BP38" s="610"/>
      <c r="BQ38" s="610"/>
      <c r="BR38" s="610"/>
      <c r="BS38" s="610"/>
      <c r="BT38" s="610"/>
      <c r="BU38" s="611"/>
      <c r="BV38" s="595">
        <v>21519</v>
      </c>
      <c r="BW38" s="596"/>
      <c r="BX38" s="596"/>
      <c r="BY38" s="596"/>
      <c r="BZ38" s="596"/>
      <c r="CA38" s="596"/>
      <c r="CB38" s="605"/>
      <c r="CD38" s="609" t="s">
        <v>318</v>
      </c>
      <c r="CE38" s="610"/>
      <c r="CF38" s="610"/>
      <c r="CG38" s="610"/>
      <c r="CH38" s="610"/>
      <c r="CI38" s="610"/>
      <c r="CJ38" s="610"/>
      <c r="CK38" s="610"/>
      <c r="CL38" s="610"/>
      <c r="CM38" s="610"/>
      <c r="CN38" s="610"/>
      <c r="CO38" s="610"/>
      <c r="CP38" s="610"/>
      <c r="CQ38" s="611"/>
      <c r="CR38" s="595">
        <v>5501037</v>
      </c>
      <c r="CS38" s="596"/>
      <c r="CT38" s="596"/>
      <c r="CU38" s="596"/>
      <c r="CV38" s="596"/>
      <c r="CW38" s="596"/>
      <c r="CX38" s="596"/>
      <c r="CY38" s="597"/>
      <c r="CZ38" s="629">
        <v>10.9</v>
      </c>
      <c r="DA38" s="630"/>
      <c r="DB38" s="630"/>
      <c r="DC38" s="631"/>
      <c r="DD38" s="604">
        <v>4864020</v>
      </c>
      <c r="DE38" s="596"/>
      <c r="DF38" s="596"/>
      <c r="DG38" s="596"/>
      <c r="DH38" s="596"/>
      <c r="DI38" s="596"/>
      <c r="DJ38" s="596"/>
      <c r="DK38" s="597"/>
      <c r="DL38" s="604">
        <v>4602477</v>
      </c>
      <c r="DM38" s="596"/>
      <c r="DN38" s="596"/>
      <c r="DO38" s="596"/>
      <c r="DP38" s="596"/>
      <c r="DQ38" s="596"/>
      <c r="DR38" s="596"/>
      <c r="DS38" s="596"/>
      <c r="DT38" s="596"/>
      <c r="DU38" s="596"/>
      <c r="DV38" s="597"/>
      <c r="DW38" s="600">
        <v>17</v>
      </c>
      <c r="DX38" s="625"/>
      <c r="DY38" s="625"/>
      <c r="DZ38" s="625"/>
      <c r="EA38" s="625"/>
      <c r="EB38" s="625"/>
      <c r="EC38" s="626"/>
    </row>
    <row r="39" spans="2:133" ht="11.25" customHeight="1">
      <c r="AQ39" s="674" t="s">
        <v>319</v>
      </c>
      <c r="AR39" s="675"/>
      <c r="AS39" s="675"/>
      <c r="AT39" s="675"/>
      <c r="AU39" s="675"/>
      <c r="AV39" s="675"/>
      <c r="AW39" s="675"/>
      <c r="AX39" s="675"/>
      <c r="AY39" s="676"/>
      <c r="AZ39" s="595" t="s">
        <v>320</v>
      </c>
      <c r="BA39" s="596"/>
      <c r="BB39" s="596"/>
      <c r="BC39" s="596"/>
      <c r="BD39" s="627"/>
      <c r="BE39" s="627"/>
      <c r="BF39" s="652"/>
      <c r="BG39" s="680" t="s">
        <v>321</v>
      </c>
      <c r="BH39" s="681"/>
      <c r="BI39" s="681"/>
      <c r="BJ39" s="681"/>
      <c r="BK39" s="681"/>
      <c r="BL39" s="189"/>
      <c r="BM39" s="610" t="s">
        <v>322</v>
      </c>
      <c r="BN39" s="610"/>
      <c r="BO39" s="610"/>
      <c r="BP39" s="610"/>
      <c r="BQ39" s="610"/>
      <c r="BR39" s="610"/>
      <c r="BS39" s="610"/>
      <c r="BT39" s="610"/>
      <c r="BU39" s="611"/>
      <c r="BV39" s="595">
        <v>98</v>
      </c>
      <c r="BW39" s="596"/>
      <c r="BX39" s="596"/>
      <c r="BY39" s="596"/>
      <c r="BZ39" s="596"/>
      <c r="CA39" s="596"/>
      <c r="CB39" s="605"/>
      <c r="CD39" s="609" t="s">
        <v>323</v>
      </c>
      <c r="CE39" s="610"/>
      <c r="CF39" s="610"/>
      <c r="CG39" s="610"/>
      <c r="CH39" s="610"/>
      <c r="CI39" s="610"/>
      <c r="CJ39" s="610"/>
      <c r="CK39" s="610"/>
      <c r="CL39" s="610"/>
      <c r="CM39" s="610"/>
      <c r="CN39" s="610"/>
      <c r="CO39" s="610"/>
      <c r="CP39" s="610"/>
      <c r="CQ39" s="611"/>
      <c r="CR39" s="595">
        <v>46337</v>
      </c>
      <c r="CS39" s="627"/>
      <c r="CT39" s="627"/>
      <c r="CU39" s="627"/>
      <c r="CV39" s="627"/>
      <c r="CW39" s="627"/>
      <c r="CX39" s="627"/>
      <c r="CY39" s="628"/>
      <c r="CZ39" s="629">
        <v>0.1</v>
      </c>
      <c r="DA39" s="630"/>
      <c r="DB39" s="630"/>
      <c r="DC39" s="631"/>
      <c r="DD39" s="604">
        <v>474</v>
      </c>
      <c r="DE39" s="627"/>
      <c r="DF39" s="627"/>
      <c r="DG39" s="627"/>
      <c r="DH39" s="627"/>
      <c r="DI39" s="627"/>
      <c r="DJ39" s="627"/>
      <c r="DK39" s="628"/>
      <c r="DL39" s="604" t="s">
        <v>320</v>
      </c>
      <c r="DM39" s="627"/>
      <c r="DN39" s="627"/>
      <c r="DO39" s="627"/>
      <c r="DP39" s="627"/>
      <c r="DQ39" s="627"/>
      <c r="DR39" s="627"/>
      <c r="DS39" s="627"/>
      <c r="DT39" s="627"/>
      <c r="DU39" s="627"/>
      <c r="DV39" s="628"/>
      <c r="DW39" s="600" t="s">
        <v>320</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324</v>
      </c>
      <c r="AR40" s="675"/>
      <c r="AS40" s="675"/>
      <c r="AT40" s="675"/>
      <c r="AU40" s="675"/>
      <c r="AV40" s="675"/>
      <c r="AW40" s="675"/>
      <c r="AX40" s="675"/>
      <c r="AY40" s="676"/>
      <c r="AZ40" s="595">
        <v>734822</v>
      </c>
      <c r="BA40" s="596"/>
      <c r="BB40" s="596"/>
      <c r="BC40" s="596"/>
      <c r="BD40" s="627"/>
      <c r="BE40" s="627"/>
      <c r="BF40" s="652"/>
      <c r="BG40" s="680"/>
      <c r="BH40" s="681"/>
      <c r="BI40" s="681"/>
      <c r="BJ40" s="681"/>
      <c r="BK40" s="681"/>
      <c r="BL40" s="189"/>
      <c r="BM40" s="610" t="s">
        <v>325</v>
      </c>
      <c r="BN40" s="610"/>
      <c r="BO40" s="610"/>
      <c r="BP40" s="610"/>
      <c r="BQ40" s="610"/>
      <c r="BR40" s="610"/>
      <c r="BS40" s="610"/>
      <c r="BT40" s="610"/>
      <c r="BU40" s="611"/>
      <c r="BV40" s="595">
        <v>115</v>
      </c>
      <c r="BW40" s="596"/>
      <c r="BX40" s="596"/>
      <c r="BY40" s="596"/>
      <c r="BZ40" s="596"/>
      <c r="CA40" s="596"/>
      <c r="CB40" s="605"/>
      <c r="CD40" s="609" t="s">
        <v>326</v>
      </c>
      <c r="CE40" s="610"/>
      <c r="CF40" s="610"/>
      <c r="CG40" s="610"/>
      <c r="CH40" s="610"/>
      <c r="CI40" s="610"/>
      <c r="CJ40" s="610"/>
      <c r="CK40" s="610"/>
      <c r="CL40" s="610"/>
      <c r="CM40" s="610"/>
      <c r="CN40" s="610"/>
      <c r="CO40" s="610"/>
      <c r="CP40" s="610"/>
      <c r="CQ40" s="611"/>
      <c r="CR40" s="595">
        <v>1622412</v>
      </c>
      <c r="CS40" s="596"/>
      <c r="CT40" s="596"/>
      <c r="CU40" s="596"/>
      <c r="CV40" s="596"/>
      <c r="CW40" s="596"/>
      <c r="CX40" s="596"/>
      <c r="CY40" s="597"/>
      <c r="CZ40" s="629">
        <v>3.2</v>
      </c>
      <c r="DA40" s="630"/>
      <c r="DB40" s="630"/>
      <c r="DC40" s="631"/>
      <c r="DD40" s="604" t="s">
        <v>320</v>
      </c>
      <c r="DE40" s="596"/>
      <c r="DF40" s="596"/>
      <c r="DG40" s="596"/>
      <c r="DH40" s="596"/>
      <c r="DI40" s="596"/>
      <c r="DJ40" s="596"/>
      <c r="DK40" s="597"/>
      <c r="DL40" s="604" t="s">
        <v>320</v>
      </c>
      <c r="DM40" s="596"/>
      <c r="DN40" s="596"/>
      <c r="DO40" s="596"/>
      <c r="DP40" s="596"/>
      <c r="DQ40" s="596"/>
      <c r="DR40" s="596"/>
      <c r="DS40" s="596"/>
      <c r="DT40" s="596"/>
      <c r="DU40" s="596"/>
      <c r="DV40" s="597"/>
      <c r="DW40" s="600" t="s">
        <v>320</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327</v>
      </c>
      <c r="AR41" s="616"/>
      <c r="AS41" s="616"/>
      <c r="AT41" s="616"/>
      <c r="AU41" s="616"/>
      <c r="AV41" s="616"/>
      <c r="AW41" s="616"/>
      <c r="AX41" s="616"/>
      <c r="AY41" s="617"/>
      <c r="AZ41" s="667">
        <v>3186219</v>
      </c>
      <c r="BA41" s="668"/>
      <c r="BB41" s="668"/>
      <c r="BC41" s="668"/>
      <c r="BD41" s="663"/>
      <c r="BE41" s="663"/>
      <c r="BF41" s="665"/>
      <c r="BG41" s="682"/>
      <c r="BH41" s="683"/>
      <c r="BI41" s="683"/>
      <c r="BJ41" s="683"/>
      <c r="BK41" s="683"/>
      <c r="BL41" s="191"/>
      <c r="BM41" s="616" t="s">
        <v>328</v>
      </c>
      <c r="BN41" s="616"/>
      <c r="BO41" s="616"/>
      <c r="BP41" s="616"/>
      <c r="BQ41" s="616"/>
      <c r="BR41" s="616"/>
      <c r="BS41" s="616"/>
      <c r="BT41" s="616"/>
      <c r="BU41" s="617"/>
      <c r="BV41" s="667">
        <v>357</v>
      </c>
      <c r="BW41" s="668"/>
      <c r="BX41" s="668"/>
      <c r="BY41" s="668"/>
      <c r="BZ41" s="668"/>
      <c r="CA41" s="668"/>
      <c r="CB41" s="677"/>
      <c r="CD41" s="609" t="s">
        <v>329</v>
      </c>
      <c r="CE41" s="610"/>
      <c r="CF41" s="610"/>
      <c r="CG41" s="610"/>
      <c r="CH41" s="610"/>
      <c r="CI41" s="610"/>
      <c r="CJ41" s="610"/>
      <c r="CK41" s="610"/>
      <c r="CL41" s="610"/>
      <c r="CM41" s="610"/>
      <c r="CN41" s="610"/>
      <c r="CO41" s="610"/>
      <c r="CP41" s="610"/>
      <c r="CQ41" s="611"/>
      <c r="CR41" s="595" t="s">
        <v>330</v>
      </c>
      <c r="CS41" s="627"/>
      <c r="CT41" s="627"/>
      <c r="CU41" s="627"/>
      <c r="CV41" s="627"/>
      <c r="CW41" s="627"/>
      <c r="CX41" s="627"/>
      <c r="CY41" s="628"/>
      <c r="CZ41" s="629" t="s">
        <v>330</v>
      </c>
      <c r="DA41" s="630"/>
      <c r="DB41" s="630"/>
      <c r="DC41" s="631"/>
      <c r="DD41" s="604" t="s">
        <v>330</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332</v>
      </c>
      <c r="CE42" s="593"/>
      <c r="CF42" s="593"/>
      <c r="CG42" s="593"/>
      <c r="CH42" s="593"/>
      <c r="CI42" s="593"/>
      <c r="CJ42" s="593"/>
      <c r="CK42" s="593"/>
      <c r="CL42" s="593"/>
      <c r="CM42" s="593"/>
      <c r="CN42" s="593"/>
      <c r="CO42" s="593"/>
      <c r="CP42" s="593"/>
      <c r="CQ42" s="594"/>
      <c r="CR42" s="595">
        <v>11459311</v>
      </c>
      <c r="CS42" s="596"/>
      <c r="CT42" s="596"/>
      <c r="CU42" s="596"/>
      <c r="CV42" s="596"/>
      <c r="CW42" s="596"/>
      <c r="CX42" s="596"/>
      <c r="CY42" s="597"/>
      <c r="CZ42" s="629">
        <v>22.6</v>
      </c>
      <c r="DA42" s="678"/>
      <c r="DB42" s="678"/>
      <c r="DC42" s="679"/>
      <c r="DD42" s="604">
        <v>1975942</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334</v>
      </c>
      <c r="CE43" s="593"/>
      <c r="CF43" s="593"/>
      <c r="CG43" s="593"/>
      <c r="CH43" s="593"/>
      <c r="CI43" s="593"/>
      <c r="CJ43" s="593"/>
      <c r="CK43" s="593"/>
      <c r="CL43" s="593"/>
      <c r="CM43" s="593"/>
      <c r="CN43" s="593"/>
      <c r="CO43" s="593"/>
      <c r="CP43" s="593"/>
      <c r="CQ43" s="594"/>
      <c r="CR43" s="595">
        <v>47688</v>
      </c>
      <c r="CS43" s="627"/>
      <c r="CT43" s="627"/>
      <c r="CU43" s="627"/>
      <c r="CV43" s="627"/>
      <c r="CW43" s="627"/>
      <c r="CX43" s="627"/>
      <c r="CY43" s="628"/>
      <c r="CZ43" s="629">
        <v>0.1</v>
      </c>
      <c r="DA43" s="630"/>
      <c r="DB43" s="630"/>
      <c r="DC43" s="631"/>
      <c r="DD43" s="604">
        <v>47688</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335</v>
      </c>
      <c r="CD44" s="701" t="s">
        <v>287</v>
      </c>
      <c r="CE44" s="702"/>
      <c r="CF44" s="592" t="s">
        <v>336</v>
      </c>
      <c r="CG44" s="593"/>
      <c r="CH44" s="593"/>
      <c r="CI44" s="593"/>
      <c r="CJ44" s="593"/>
      <c r="CK44" s="593"/>
      <c r="CL44" s="593"/>
      <c r="CM44" s="593"/>
      <c r="CN44" s="593"/>
      <c r="CO44" s="593"/>
      <c r="CP44" s="593"/>
      <c r="CQ44" s="594"/>
      <c r="CR44" s="595">
        <v>10863618</v>
      </c>
      <c r="CS44" s="596"/>
      <c r="CT44" s="596"/>
      <c r="CU44" s="596"/>
      <c r="CV44" s="596"/>
      <c r="CW44" s="596"/>
      <c r="CX44" s="596"/>
      <c r="CY44" s="597"/>
      <c r="CZ44" s="629">
        <v>21.4</v>
      </c>
      <c r="DA44" s="678"/>
      <c r="DB44" s="678"/>
      <c r="DC44" s="679"/>
      <c r="DD44" s="604">
        <v>1568119</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337</v>
      </c>
      <c r="CG45" s="593"/>
      <c r="CH45" s="593"/>
      <c r="CI45" s="593"/>
      <c r="CJ45" s="593"/>
      <c r="CK45" s="593"/>
      <c r="CL45" s="593"/>
      <c r="CM45" s="593"/>
      <c r="CN45" s="593"/>
      <c r="CO45" s="593"/>
      <c r="CP45" s="593"/>
      <c r="CQ45" s="594"/>
      <c r="CR45" s="595">
        <v>3523804</v>
      </c>
      <c r="CS45" s="627"/>
      <c r="CT45" s="627"/>
      <c r="CU45" s="627"/>
      <c r="CV45" s="627"/>
      <c r="CW45" s="627"/>
      <c r="CX45" s="627"/>
      <c r="CY45" s="628"/>
      <c r="CZ45" s="629">
        <v>7</v>
      </c>
      <c r="DA45" s="630"/>
      <c r="DB45" s="630"/>
      <c r="DC45" s="631"/>
      <c r="DD45" s="604">
        <v>404973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338</v>
      </c>
      <c r="CG46" s="593"/>
      <c r="CH46" s="593"/>
      <c r="CI46" s="593"/>
      <c r="CJ46" s="593"/>
      <c r="CK46" s="593"/>
      <c r="CL46" s="593"/>
      <c r="CM46" s="593"/>
      <c r="CN46" s="593"/>
      <c r="CO46" s="593"/>
      <c r="CP46" s="593"/>
      <c r="CQ46" s="594"/>
      <c r="CR46" s="595">
        <v>6830603</v>
      </c>
      <c r="CS46" s="596"/>
      <c r="CT46" s="596"/>
      <c r="CU46" s="596"/>
      <c r="CV46" s="596"/>
      <c r="CW46" s="596"/>
      <c r="CX46" s="596"/>
      <c r="CY46" s="597"/>
      <c r="CZ46" s="629">
        <v>13.5</v>
      </c>
      <c r="DA46" s="678"/>
      <c r="DB46" s="678"/>
      <c r="DC46" s="679"/>
      <c r="DD46" s="604">
        <v>755543</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339</v>
      </c>
      <c r="CG47" s="593"/>
      <c r="CH47" s="593"/>
      <c r="CI47" s="593"/>
      <c r="CJ47" s="593"/>
      <c r="CK47" s="593"/>
      <c r="CL47" s="593"/>
      <c r="CM47" s="593"/>
      <c r="CN47" s="593"/>
      <c r="CO47" s="593"/>
      <c r="CP47" s="593"/>
      <c r="CQ47" s="594"/>
      <c r="CR47" s="595">
        <v>595693</v>
      </c>
      <c r="CS47" s="627"/>
      <c r="CT47" s="627"/>
      <c r="CU47" s="627"/>
      <c r="CV47" s="627"/>
      <c r="CW47" s="627"/>
      <c r="CX47" s="627"/>
      <c r="CY47" s="628"/>
      <c r="CZ47" s="629">
        <v>1.2</v>
      </c>
      <c r="DA47" s="630"/>
      <c r="DB47" s="630"/>
      <c r="DC47" s="631"/>
      <c r="DD47" s="604">
        <v>407823</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340</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341</v>
      </c>
      <c r="CE49" s="639"/>
      <c r="CF49" s="639"/>
      <c r="CG49" s="639"/>
      <c r="CH49" s="639"/>
      <c r="CI49" s="639"/>
      <c r="CJ49" s="639"/>
      <c r="CK49" s="639"/>
      <c r="CL49" s="639"/>
      <c r="CM49" s="639"/>
      <c r="CN49" s="639"/>
      <c r="CO49" s="639"/>
      <c r="CP49" s="639"/>
      <c r="CQ49" s="640"/>
      <c r="CR49" s="667">
        <v>50648726</v>
      </c>
      <c r="CS49" s="663"/>
      <c r="CT49" s="663"/>
      <c r="CU49" s="663"/>
      <c r="CV49" s="663"/>
      <c r="CW49" s="663"/>
      <c r="CX49" s="663"/>
      <c r="CY49" s="690"/>
      <c r="CZ49" s="691">
        <v>100</v>
      </c>
      <c r="DA49" s="692"/>
      <c r="DB49" s="692"/>
      <c r="DC49" s="693"/>
      <c r="DD49" s="694">
        <v>29766637</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343</v>
      </c>
      <c r="DK2" s="737"/>
      <c r="DL2" s="737"/>
      <c r="DM2" s="737"/>
      <c r="DN2" s="737"/>
      <c r="DO2" s="738"/>
      <c r="DP2" s="202"/>
      <c r="DQ2" s="736" t="s">
        <v>344</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347</v>
      </c>
      <c r="B5" s="731"/>
      <c r="C5" s="731"/>
      <c r="D5" s="731"/>
      <c r="E5" s="731"/>
      <c r="F5" s="731"/>
      <c r="G5" s="731"/>
      <c r="H5" s="731"/>
      <c r="I5" s="731"/>
      <c r="J5" s="731"/>
      <c r="K5" s="731"/>
      <c r="L5" s="731"/>
      <c r="M5" s="731"/>
      <c r="N5" s="731"/>
      <c r="O5" s="731"/>
      <c r="P5" s="732"/>
      <c r="Q5" s="707" t="s">
        <v>348</v>
      </c>
      <c r="R5" s="708"/>
      <c r="S5" s="708"/>
      <c r="T5" s="708"/>
      <c r="U5" s="709"/>
      <c r="V5" s="707" t="s">
        <v>349</v>
      </c>
      <c r="W5" s="708"/>
      <c r="X5" s="708"/>
      <c r="Y5" s="708"/>
      <c r="Z5" s="709"/>
      <c r="AA5" s="707" t="s">
        <v>350</v>
      </c>
      <c r="AB5" s="708"/>
      <c r="AC5" s="708"/>
      <c r="AD5" s="708"/>
      <c r="AE5" s="708"/>
      <c r="AF5" s="740" t="s">
        <v>351</v>
      </c>
      <c r="AG5" s="708"/>
      <c r="AH5" s="708"/>
      <c r="AI5" s="708"/>
      <c r="AJ5" s="719"/>
      <c r="AK5" s="708" t="s">
        <v>352</v>
      </c>
      <c r="AL5" s="708"/>
      <c r="AM5" s="708"/>
      <c r="AN5" s="708"/>
      <c r="AO5" s="709"/>
      <c r="AP5" s="707" t="s">
        <v>353</v>
      </c>
      <c r="AQ5" s="708"/>
      <c r="AR5" s="708"/>
      <c r="AS5" s="708"/>
      <c r="AT5" s="709"/>
      <c r="AU5" s="707" t="s">
        <v>354</v>
      </c>
      <c r="AV5" s="708"/>
      <c r="AW5" s="708"/>
      <c r="AX5" s="708"/>
      <c r="AY5" s="719"/>
      <c r="AZ5" s="209"/>
      <c r="BA5" s="209"/>
      <c r="BB5" s="209"/>
      <c r="BC5" s="209"/>
      <c r="BD5" s="209"/>
      <c r="BE5" s="210"/>
      <c r="BF5" s="210"/>
      <c r="BG5" s="210"/>
      <c r="BH5" s="210"/>
      <c r="BI5" s="210"/>
      <c r="BJ5" s="210"/>
      <c r="BK5" s="210"/>
      <c r="BL5" s="210"/>
      <c r="BM5" s="210"/>
      <c r="BN5" s="210"/>
      <c r="BO5" s="210"/>
      <c r="BP5" s="210"/>
      <c r="BQ5" s="730" t="s">
        <v>355</v>
      </c>
      <c r="BR5" s="731"/>
      <c r="BS5" s="731"/>
      <c r="BT5" s="731"/>
      <c r="BU5" s="731"/>
      <c r="BV5" s="731"/>
      <c r="BW5" s="731"/>
      <c r="BX5" s="731"/>
      <c r="BY5" s="731"/>
      <c r="BZ5" s="731"/>
      <c r="CA5" s="731"/>
      <c r="CB5" s="731"/>
      <c r="CC5" s="731"/>
      <c r="CD5" s="731"/>
      <c r="CE5" s="731"/>
      <c r="CF5" s="731"/>
      <c r="CG5" s="732"/>
      <c r="CH5" s="707" t="s">
        <v>356</v>
      </c>
      <c r="CI5" s="708"/>
      <c r="CJ5" s="708"/>
      <c r="CK5" s="708"/>
      <c r="CL5" s="709"/>
      <c r="CM5" s="707" t="s">
        <v>357</v>
      </c>
      <c r="CN5" s="708"/>
      <c r="CO5" s="708"/>
      <c r="CP5" s="708"/>
      <c r="CQ5" s="709"/>
      <c r="CR5" s="707" t="s">
        <v>358</v>
      </c>
      <c r="CS5" s="708"/>
      <c r="CT5" s="708"/>
      <c r="CU5" s="708"/>
      <c r="CV5" s="709"/>
      <c r="CW5" s="707" t="s">
        <v>359</v>
      </c>
      <c r="CX5" s="708"/>
      <c r="CY5" s="708"/>
      <c r="CZ5" s="708"/>
      <c r="DA5" s="709"/>
      <c r="DB5" s="707" t="s">
        <v>360</v>
      </c>
      <c r="DC5" s="708"/>
      <c r="DD5" s="708"/>
      <c r="DE5" s="708"/>
      <c r="DF5" s="709"/>
      <c r="DG5" s="713" t="s">
        <v>361</v>
      </c>
      <c r="DH5" s="714"/>
      <c r="DI5" s="714"/>
      <c r="DJ5" s="714"/>
      <c r="DK5" s="715"/>
      <c r="DL5" s="713" t="s">
        <v>362</v>
      </c>
      <c r="DM5" s="714"/>
      <c r="DN5" s="714"/>
      <c r="DO5" s="714"/>
      <c r="DP5" s="715"/>
      <c r="DQ5" s="707" t="s">
        <v>363</v>
      </c>
      <c r="DR5" s="708"/>
      <c r="DS5" s="708"/>
      <c r="DT5" s="708"/>
      <c r="DU5" s="709"/>
      <c r="DV5" s="707" t="s">
        <v>354</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364</v>
      </c>
      <c r="C7" s="722"/>
      <c r="D7" s="722"/>
      <c r="E7" s="722"/>
      <c r="F7" s="722"/>
      <c r="G7" s="722"/>
      <c r="H7" s="722"/>
      <c r="I7" s="722"/>
      <c r="J7" s="722"/>
      <c r="K7" s="722"/>
      <c r="L7" s="722"/>
      <c r="M7" s="722"/>
      <c r="N7" s="722"/>
      <c r="O7" s="722"/>
      <c r="P7" s="723"/>
      <c r="Q7" s="724">
        <v>51229</v>
      </c>
      <c r="R7" s="725"/>
      <c r="S7" s="725"/>
      <c r="T7" s="725"/>
      <c r="U7" s="725"/>
      <c r="V7" s="725">
        <v>50303</v>
      </c>
      <c r="W7" s="725"/>
      <c r="X7" s="725"/>
      <c r="Y7" s="725"/>
      <c r="Z7" s="725"/>
      <c r="AA7" s="725">
        <v>926</v>
      </c>
      <c r="AB7" s="725"/>
      <c r="AC7" s="725"/>
      <c r="AD7" s="725"/>
      <c r="AE7" s="726"/>
      <c r="AF7" s="727">
        <v>668</v>
      </c>
      <c r="AG7" s="728"/>
      <c r="AH7" s="728"/>
      <c r="AI7" s="728"/>
      <c r="AJ7" s="729"/>
      <c r="AK7" s="764">
        <v>85</v>
      </c>
      <c r="AL7" s="765"/>
      <c r="AM7" s="765"/>
      <c r="AN7" s="765"/>
      <c r="AO7" s="765"/>
      <c r="AP7" s="765">
        <v>63001</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559</v>
      </c>
      <c r="BT7" s="769"/>
      <c r="BU7" s="769"/>
      <c r="BV7" s="769"/>
      <c r="BW7" s="769"/>
      <c r="BX7" s="769"/>
      <c r="BY7" s="769"/>
      <c r="BZ7" s="769"/>
      <c r="CA7" s="769"/>
      <c r="CB7" s="769"/>
      <c r="CC7" s="769"/>
      <c r="CD7" s="769"/>
      <c r="CE7" s="769"/>
      <c r="CF7" s="769"/>
      <c r="CG7" s="770"/>
      <c r="CH7" s="761">
        <v>-13</v>
      </c>
      <c r="CI7" s="762"/>
      <c r="CJ7" s="762"/>
      <c r="CK7" s="762"/>
      <c r="CL7" s="763"/>
      <c r="CM7" s="761">
        <v>241</v>
      </c>
      <c r="CN7" s="762"/>
      <c r="CO7" s="762"/>
      <c r="CP7" s="762"/>
      <c r="CQ7" s="763"/>
      <c r="CR7" s="761">
        <v>25</v>
      </c>
      <c r="CS7" s="762"/>
      <c r="CT7" s="762"/>
      <c r="CU7" s="762"/>
      <c r="CV7" s="763"/>
      <c r="CW7" s="761">
        <v>7</v>
      </c>
      <c r="CX7" s="762"/>
      <c r="CY7" s="762"/>
      <c r="CZ7" s="762"/>
      <c r="DA7" s="763"/>
      <c r="DB7" s="761" t="s">
        <v>558</v>
      </c>
      <c r="DC7" s="762"/>
      <c r="DD7" s="762"/>
      <c r="DE7" s="762"/>
      <c r="DF7" s="763"/>
      <c r="DG7" s="761" t="s">
        <v>558</v>
      </c>
      <c r="DH7" s="762"/>
      <c r="DI7" s="762"/>
      <c r="DJ7" s="762"/>
      <c r="DK7" s="763"/>
      <c r="DL7" s="761" t="s">
        <v>558</v>
      </c>
      <c r="DM7" s="762"/>
      <c r="DN7" s="762"/>
      <c r="DO7" s="762"/>
      <c r="DP7" s="763"/>
      <c r="DQ7" s="761" t="s">
        <v>558</v>
      </c>
      <c r="DR7" s="762"/>
      <c r="DS7" s="762"/>
      <c r="DT7" s="762"/>
      <c r="DU7" s="763"/>
      <c r="DV7" s="742"/>
      <c r="DW7" s="743"/>
      <c r="DX7" s="743"/>
      <c r="DY7" s="743"/>
      <c r="DZ7" s="744"/>
      <c r="EA7" s="207"/>
    </row>
    <row r="8" spans="1:131" s="208" customFormat="1" ht="26.25" customHeight="1">
      <c r="A8" s="214">
        <v>2</v>
      </c>
      <c r="B8" s="745" t="s">
        <v>365</v>
      </c>
      <c r="C8" s="746"/>
      <c r="D8" s="746"/>
      <c r="E8" s="746"/>
      <c r="F8" s="746"/>
      <c r="G8" s="746"/>
      <c r="H8" s="746"/>
      <c r="I8" s="746"/>
      <c r="J8" s="746"/>
      <c r="K8" s="746"/>
      <c r="L8" s="746"/>
      <c r="M8" s="746"/>
      <c r="N8" s="746"/>
      <c r="O8" s="746"/>
      <c r="P8" s="747"/>
      <c r="Q8" s="748">
        <v>30</v>
      </c>
      <c r="R8" s="749"/>
      <c r="S8" s="749"/>
      <c r="T8" s="749"/>
      <c r="U8" s="749"/>
      <c r="V8" s="749">
        <v>30</v>
      </c>
      <c r="W8" s="749"/>
      <c r="X8" s="749"/>
      <c r="Y8" s="749"/>
      <c r="Z8" s="749"/>
      <c r="AA8" s="749" t="s">
        <v>540</v>
      </c>
      <c r="AB8" s="749"/>
      <c r="AC8" s="749"/>
      <c r="AD8" s="749"/>
      <c r="AE8" s="750"/>
      <c r="AF8" s="751" t="s">
        <v>112</v>
      </c>
      <c r="AG8" s="752"/>
      <c r="AH8" s="752"/>
      <c r="AI8" s="752"/>
      <c r="AJ8" s="753"/>
      <c r="AK8" s="754">
        <v>5</v>
      </c>
      <c r="AL8" s="755"/>
      <c r="AM8" s="755"/>
      <c r="AN8" s="755"/>
      <c r="AO8" s="755"/>
      <c r="AP8" s="755" t="s">
        <v>542</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t="s">
        <v>366</v>
      </c>
      <c r="C9" s="746"/>
      <c r="D9" s="746"/>
      <c r="E9" s="746"/>
      <c r="F9" s="746"/>
      <c r="G9" s="746"/>
      <c r="H9" s="746"/>
      <c r="I9" s="746"/>
      <c r="J9" s="746"/>
      <c r="K9" s="746"/>
      <c r="L9" s="746"/>
      <c r="M9" s="746"/>
      <c r="N9" s="746"/>
      <c r="O9" s="746"/>
      <c r="P9" s="747"/>
      <c r="Q9" s="748">
        <v>151</v>
      </c>
      <c r="R9" s="749"/>
      <c r="S9" s="749"/>
      <c r="T9" s="749"/>
      <c r="U9" s="749"/>
      <c r="V9" s="749">
        <v>151</v>
      </c>
      <c r="W9" s="749"/>
      <c r="X9" s="749"/>
      <c r="Y9" s="749"/>
      <c r="Z9" s="749"/>
      <c r="AA9" s="749" t="s">
        <v>541</v>
      </c>
      <c r="AB9" s="749"/>
      <c r="AC9" s="749"/>
      <c r="AD9" s="749"/>
      <c r="AE9" s="750"/>
      <c r="AF9" s="751" t="s">
        <v>112</v>
      </c>
      <c r="AG9" s="752"/>
      <c r="AH9" s="752"/>
      <c r="AI9" s="752"/>
      <c r="AJ9" s="753"/>
      <c r="AK9" s="754">
        <v>84</v>
      </c>
      <c r="AL9" s="755"/>
      <c r="AM9" s="755"/>
      <c r="AN9" s="755"/>
      <c r="AO9" s="755"/>
      <c r="AP9" s="755" t="s">
        <v>540</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t="s">
        <v>367</v>
      </c>
      <c r="C10" s="746"/>
      <c r="D10" s="746"/>
      <c r="E10" s="746"/>
      <c r="F10" s="746"/>
      <c r="G10" s="746"/>
      <c r="H10" s="746"/>
      <c r="I10" s="746"/>
      <c r="J10" s="746"/>
      <c r="K10" s="746"/>
      <c r="L10" s="746"/>
      <c r="M10" s="746"/>
      <c r="N10" s="746"/>
      <c r="O10" s="746"/>
      <c r="P10" s="747"/>
      <c r="Q10" s="748">
        <v>160</v>
      </c>
      <c r="R10" s="749"/>
      <c r="S10" s="749"/>
      <c r="T10" s="749"/>
      <c r="U10" s="749"/>
      <c r="V10" s="749">
        <v>125</v>
      </c>
      <c r="W10" s="749"/>
      <c r="X10" s="749"/>
      <c r="Y10" s="749"/>
      <c r="Z10" s="749"/>
      <c r="AA10" s="749">
        <v>34</v>
      </c>
      <c r="AB10" s="749"/>
      <c r="AC10" s="749"/>
      <c r="AD10" s="749"/>
      <c r="AE10" s="750"/>
      <c r="AF10" s="751">
        <v>34</v>
      </c>
      <c r="AG10" s="752"/>
      <c r="AH10" s="752"/>
      <c r="AI10" s="752"/>
      <c r="AJ10" s="753"/>
      <c r="AK10" s="754" t="s">
        <v>541</v>
      </c>
      <c r="AL10" s="755"/>
      <c r="AM10" s="755"/>
      <c r="AN10" s="755"/>
      <c r="AO10" s="755"/>
      <c r="AP10" s="755" t="s">
        <v>543</v>
      </c>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t="s">
        <v>368</v>
      </c>
      <c r="C11" s="746"/>
      <c r="D11" s="746"/>
      <c r="E11" s="746"/>
      <c r="F11" s="746"/>
      <c r="G11" s="746"/>
      <c r="H11" s="746"/>
      <c r="I11" s="746"/>
      <c r="J11" s="746"/>
      <c r="K11" s="746"/>
      <c r="L11" s="746"/>
      <c r="M11" s="746"/>
      <c r="N11" s="746"/>
      <c r="O11" s="746"/>
      <c r="P11" s="747"/>
      <c r="Q11" s="748">
        <v>163</v>
      </c>
      <c r="R11" s="749"/>
      <c r="S11" s="749"/>
      <c r="T11" s="749"/>
      <c r="U11" s="749"/>
      <c r="V11" s="749">
        <v>162</v>
      </c>
      <c r="W11" s="749"/>
      <c r="X11" s="749"/>
      <c r="Y11" s="749"/>
      <c r="Z11" s="749"/>
      <c r="AA11" s="749">
        <v>1</v>
      </c>
      <c r="AB11" s="749"/>
      <c r="AC11" s="749"/>
      <c r="AD11" s="749"/>
      <c r="AE11" s="750"/>
      <c r="AF11" s="751" t="s">
        <v>112</v>
      </c>
      <c r="AG11" s="752"/>
      <c r="AH11" s="752"/>
      <c r="AI11" s="752"/>
      <c r="AJ11" s="753"/>
      <c r="AK11" s="754">
        <v>6</v>
      </c>
      <c r="AL11" s="755"/>
      <c r="AM11" s="755"/>
      <c r="AN11" s="755"/>
      <c r="AO11" s="755"/>
      <c r="AP11" s="755" t="s">
        <v>541</v>
      </c>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370</v>
      </c>
      <c r="B23" s="780" t="s">
        <v>371</v>
      </c>
      <c r="C23" s="781"/>
      <c r="D23" s="781"/>
      <c r="E23" s="781"/>
      <c r="F23" s="781"/>
      <c r="G23" s="781"/>
      <c r="H23" s="781"/>
      <c r="I23" s="781"/>
      <c r="J23" s="781"/>
      <c r="K23" s="781"/>
      <c r="L23" s="781"/>
      <c r="M23" s="781"/>
      <c r="N23" s="781"/>
      <c r="O23" s="781"/>
      <c r="P23" s="782"/>
      <c r="Q23" s="783">
        <v>51611</v>
      </c>
      <c r="R23" s="784"/>
      <c r="S23" s="784"/>
      <c r="T23" s="784"/>
      <c r="U23" s="784"/>
      <c r="V23" s="784">
        <v>50649</v>
      </c>
      <c r="W23" s="784"/>
      <c r="X23" s="784"/>
      <c r="Y23" s="784"/>
      <c r="Z23" s="784"/>
      <c r="AA23" s="784">
        <v>962</v>
      </c>
      <c r="AB23" s="784"/>
      <c r="AC23" s="784"/>
      <c r="AD23" s="784"/>
      <c r="AE23" s="785"/>
      <c r="AF23" s="786">
        <v>702</v>
      </c>
      <c r="AG23" s="784"/>
      <c r="AH23" s="784"/>
      <c r="AI23" s="784"/>
      <c r="AJ23" s="787"/>
      <c r="AK23" s="788"/>
      <c r="AL23" s="789"/>
      <c r="AM23" s="789"/>
      <c r="AN23" s="789"/>
      <c r="AO23" s="789"/>
      <c r="AP23" s="784">
        <v>63001</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347</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354</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382</v>
      </c>
      <c r="C28" s="722"/>
      <c r="D28" s="722"/>
      <c r="E28" s="722"/>
      <c r="F28" s="722"/>
      <c r="G28" s="722"/>
      <c r="H28" s="722"/>
      <c r="I28" s="722"/>
      <c r="J28" s="722"/>
      <c r="K28" s="722"/>
      <c r="L28" s="722"/>
      <c r="M28" s="722"/>
      <c r="N28" s="722"/>
      <c r="O28" s="722"/>
      <c r="P28" s="723"/>
      <c r="Q28" s="812">
        <v>12461</v>
      </c>
      <c r="R28" s="813"/>
      <c r="S28" s="813"/>
      <c r="T28" s="813"/>
      <c r="U28" s="813"/>
      <c r="V28" s="813">
        <v>12140</v>
      </c>
      <c r="W28" s="813"/>
      <c r="X28" s="813"/>
      <c r="Y28" s="813"/>
      <c r="Z28" s="813"/>
      <c r="AA28" s="813">
        <v>321</v>
      </c>
      <c r="AB28" s="813"/>
      <c r="AC28" s="813"/>
      <c r="AD28" s="813"/>
      <c r="AE28" s="814"/>
      <c r="AF28" s="815">
        <v>321</v>
      </c>
      <c r="AG28" s="813"/>
      <c r="AH28" s="813"/>
      <c r="AI28" s="813"/>
      <c r="AJ28" s="816"/>
      <c r="AK28" s="817">
        <v>735</v>
      </c>
      <c r="AL28" s="808"/>
      <c r="AM28" s="808"/>
      <c r="AN28" s="808"/>
      <c r="AO28" s="808"/>
      <c r="AP28" s="808" t="s">
        <v>540</v>
      </c>
      <c r="AQ28" s="808"/>
      <c r="AR28" s="808"/>
      <c r="AS28" s="808"/>
      <c r="AT28" s="808"/>
      <c r="AU28" s="808" t="s">
        <v>540</v>
      </c>
      <c r="AV28" s="808"/>
      <c r="AW28" s="808"/>
      <c r="AX28" s="808"/>
      <c r="AY28" s="808"/>
      <c r="AZ28" s="809" t="s">
        <v>544</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383</v>
      </c>
      <c r="C29" s="746"/>
      <c r="D29" s="746"/>
      <c r="E29" s="746"/>
      <c r="F29" s="746"/>
      <c r="G29" s="746"/>
      <c r="H29" s="746"/>
      <c r="I29" s="746"/>
      <c r="J29" s="746"/>
      <c r="K29" s="746"/>
      <c r="L29" s="746"/>
      <c r="M29" s="746"/>
      <c r="N29" s="746"/>
      <c r="O29" s="746"/>
      <c r="P29" s="747"/>
      <c r="Q29" s="748">
        <v>98</v>
      </c>
      <c r="R29" s="749"/>
      <c r="S29" s="749"/>
      <c r="T29" s="749"/>
      <c r="U29" s="749"/>
      <c r="V29" s="749">
        <v>90</v>
      </c>
      <c r="W29" s="749"/>
      <c r="X29" s="749"/>
      <c r="Y29" s="749"/>
      <c r="Z29" s="749"/>
      <c r="AA29" s="749">
        <v>7</v>
      </c>
      <c r="AB29" s="749"/>
      <c r="AC29" s="749"/>
      <c r="AD29" s="749"/>
      <c r="AE29" s="750"/>
      <c r="AF29" s="751">
        <v>7</v>
      </c>
      <c r="AG29" s="752"/>
      <c r="AH29" s="752"/>
      <c r="AI29" s="752"/>
      <c r="AJ29" s="753"/>
      <c r="AK29" s="820" t="s">
        <v>547</v>
      </c>
      <c r="AL29" s="821"/>
      <c r="AM29" s="821"/>
      <c r="AN29" s="821"/>
      <c r="AO29" s="821"/>
      <c r="AP29" s="821" t="s">
        <v>545</v>
      </c>
      <c r="AQ29" s="821"/>
      <c r="AR29" s="821"/>
      <c r="AS29" s="821"/>
      <c r="AT29" s="821"/>
      <c r="AU29" s="821" t="s">
        <v>540</v>
      </c>
      <c r="AV29" s="821"/>
      <c r="AW29" s="821"/>
      <c r="AX29" s="821"/>
      <c r="AY29" s="821"/>
      <c r="AZ29" s="822" t="s">
        <v>540</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384</v>
      </c>
      <c r="C30" s="746"/>
      <c r="D30" s="746"/>
      <c r="E30" s="746"/>
      <c r="F30" s="746"/>
      <c r="G30" s="746"/>
      <c r="H30" s="746"/>
      <c r="I30" s="746"/>
      <c r="J30" s="746"/>
      <c r="K30" s="746"/>
      <c r="L30" s="746"/>
      <c r="M30" s="746"/>
      <c r="N30" s="746"/>
      <c r="O30" s="746"/>
      <c r="P30" s="747"/>
      <c r="Q30" s="748">
        <v>9993</v>
      </c>
      <c r="R30" s="749"/>
      <c r="S30" s="749"/>
      <c r="T30" s="749"/>
      <c r="U30" s="749"/>
      <c r="V30" s="749">
        <v>9794</v>
      </c>
      <c r="W30" s="749"/>
      <c r="X30" s="749"/>
      <c r="Y30" s="749"/>
      <c r="Z30" s="749"/>
      <c r="AA30" s="749">
        <v>199</v>
      </c>
      <c r="AB30" s="749"/>
      <c r="AC30" s="749"/>
      <c r="AD30" s="749"/>
      <c r="AE30" s="750"/>
      <c r="AF30" s="751">
        <v>199</v>
      </c>
      <c r="AG30" s="752"/>
      <c r="AH30" s="752"/>
      <c r="AI30" s="752"/>
      <c r="AJ30" s="753"/>
      <c r="AK30" s="820">
        <v>1362</v>
      </c>
      <c r="AL30" s="821"/>
      <c r="AM30" s="821"/>
      <c r="AN30" s="821"/>
      <c r="AO30" s="821"/>
      <c r="AP30" s="821" t="s">
        <v>546</v>
      </c>
      <c r="AQ30" s="821"/>
      <c r="AR30" s="821"/>
      <c r="AS30" s="821"/>
      <c r="AT30" s="821"/>
      <c r="AU30" s="821" t="s">
        <v>540</v>
      </c>
      <c r="AV30" s="821"/>
      <c r="AW30" s="821"/>
      <c r="AX30" s="821"/>
      <c r="AY30" s="821"/>
      <c r="AZ30" s="822" t="s">
        <v>540</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385</v>
      </c>
      <c r="C31" s="746"/>
      <c r="D31" s="746"/>
      <c r="E31" s="746"/>
      <c r="F31" s="746"/>
      <c r="G31" s="746"/>
      <c r="H31" s="746"/>
      <c r="I31" s="746"/>
      <c r="J31" s="746"/>
      <c r="K31" s="746"/>
      <c r="L31" s="746"/>
      <c r="M31" s="746"/>
      <c r="N31" s="746"/>
      <c r="O31" s="746"/>
      <c r="P31" s="747"/>
      <c r="Q31" s="748">
        <v>1370</v>
      </c>
      <c r="R31" s="749"/>
      <c r="S31" s="749"/>
      <c r="T31" s="749"/>
      <c r="U31" s="749"/>
      <c r="V31" s="749">
        <v>1364</v>
      </c>
      <c r="W31" s="749"/>
      <c r="X31" s="749"/>
      <c r="Y31" s="749"/>
      <c r="Z31" s="749"/>
      <c r="AA31" s="749">
        <v>6</v>
      </c>
      <c r="AB31" s="749"/>
      <c r="AC31" s="749"/>
      <c r="AD31" s="749"/>
      <c r="AE31" s="750"/>
      <c r="AF31" s="751">
        <v>6</v>
      </c>
      <c r="AG31" s="752"/>
      <c r="AH31" s="752"/>
      <c r="AI31" s="752"/>
      <c r="AJ31" s="753"/>
      <c r="AK31" s="820">
        <v>369</v>
      </c>
      <c r="AL31" s="821"/>
      <c r="AM31" s="821"/>
      <c r="AN31" s="821"/>
      <c r="AO31" s="821"/>
      <c r="AP31" s="821" t="s">
        <v>546</v>
      </c>
      <c r="AQ31" s="821"/>
      <c r="AR31" s="821"/>
      <c r="AS31" s="821"/>
      <c r="AT31" s="821"/>
      <c r="AU31" s="821" t="s">
        <v>544</v>
      </c>
      <c r="AV31" s="821"/>
      <c r="AW31" s="821"/>
      <c r="AX31" s="821"/>
      <c r="AY31" s="821"/>
      <c r="AZ31" s="822" t="s">
        <v>540</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386</v>
      </c>
      <c r="C32" s="746"/>
      <c r="D32" s="746"/>
      <c r="E32" s="746"/>
      <c r="F32" s="746"/>
      <c r="G32" s="746"/>
      <c r="H32" s="746"/>
      <c r="I32" s="746"/>
      <c r="J32" s="746"/>
      <c r="K32" s="746"/>
      <c r="L32" s="746"/>
      <c r="M32" s="746"/>
      <c r="N32" s="746"/>
      <c r="O32" s="746"/>
      <c r="P32" s="747"/>
      <c r="Q32" s="748">
        <v>49</v>
      </c>
      <c r="R32" s="749"/>
      <c r="S32" s="749"/>
      <c r="T32" s="749"/>
      <c r="U32" s="749"/>
      <c r="V32" s="749">
        <v>49</v>
      </c>
      <c r="W32" s="749"/>
      <c r="X32" s="749"/>
      <c r="Y32" s="749"/>
      <c r="Z32" s="749"/>
      <c r="AA32" s="749" t="s">
        <v>541</v>
      </c>
      <c r="AB32" s="749"/>
      <c r="AC32" s="749"/>
      <c r="AD32" s="749"/>
      <c r="AE32" s="750"/>
      <c r="AF32" s="751" t="s">
        <v>112</v>
      </c>
      <c r="AG32" s="752"/>
      <c r="AH32" s="752"/>
      <c r="AI32" s="752"/>
      <c r="AJ32" s="753"/>
      <c r="AK32" s="820">
        <v>4</v>
      </c>
      <c r="AL32" s="821"/>
      <c r="AM32" s="821"/>
      <c r="AN32" s="821"/>
      <c r="AO32" s="821"/>
      <c r="AP32" s="821" t="s">
        <v>540</v>
      </c>
      <c r="AQ32" s="821"/>
      <c r="AR32" s="821"/>
      <c r="AS32" s="821"/>
      <c r="AT32" s="821"/>
      <c r="AU32" s="821" t="s">
        <v>540</v>
      </c>
      <c r="AV32" s="821"/>
      <c r="AW32" s="821"/>
      <c r="AX32" s="821"/>
      <c r="AY32" s="821"/>
      <c r="AZ32" s="822" t="s">
        <v>544</v>
      </c>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387</v>
      </c>
      <c r="C33" s="746"/>
      <c r="D33" s="746"/>
      <c r="E33" s="746"/>
      <c r="F33" s="746"/>
      <c r="G33" s="746"/>
      <c r="H33" s="746"/>
      <c r="I33" s="746"/>
      <c r="J33" s="746"/>
      <c r="K33" s="746"/>
      <c r="L33" s="746"/>
      <c r="M33" s="746"/>
      <c r="N33" s="746"/>
      <c r="O33" s="746"/>
      <c r="P33" s="747"/>
      <c r="Q33" s="748">
        <v>2500</v>
      </c>
      <c r="R33" s="749"/>
      <c r="S33" s="749"/>
      <c r="T33" s="749"/>
      <c r="U33" s="749"/>
      <c r="V33" s="749">
        <v>2298</v>
      </c>
      <c r="W33" s="749"/>
      <c r="X33" s="749"/>
      <c r="Y33" s="749"/>
      <c r="Z33" s="749"/>
      <c r="AA33" s="749">
        <v>202</v>
      </c>
      <c r="AB33" s="749"/>
      <c r="AC33" s="749"/>
      <c r="AD33" s="749"/>
      <c r="AE33" s="750"/>
      <c r="AF33" s="751">
        <v>1807</v>
      </c>
      <c r="AG33" s="752"/>
      <c r="AH33" s="752"/>
      <c r="AI33" s="752"/>
      <c r="AJ33" s="753"/>
      <c r="AK33" s="820">
        <v>44</v>
      </c>
      <c r="AL33" s="821"/>
      <c r="AM33" s="821"/>
      <c r="AN33" s="821"/>
      <c r="AO33" s="821"/>
      <c r="AP33" s="821">
        <v>10283</v>
      </c>
      <c r="AQ33" s="821"/>
      <c r="AR33" s="821"/>
      <c r="AS33" s="821"/>
      <c r="AT33" s="821"/>
      <c r="AU33" s="821">
        <v>432</v>
      </c>
      <c r="AV33" s="821"/>
      <c r="AW33" s="821"/>
      <c r="AX33" s="821"/>
      <c r="AY33" s="821"/>
      <c r="AZ33" s="822" t="s">
        <v>548</v>
      </c>
      <c r="BA33" s="822"/>
      <c r="BB33" s="822"/>
      <c r="BC33" s="822"/>
      <c r="BD33" s="822"/>
      <c r="BE33" s="818" t="s">
        <v>388</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389</v>
      </c>
      <c r="C34" s="746"/>
      <c r="D34" s="746"/>
      <c r="E34" s="746"/>
      <c r="F34" s="746"/>
      <c r="G34" s="746"/>
      <c r="H34" s="746"/>
      <c r="I34" s="746"/>
      <c r="J34" s="746"/>
      <c r="K34" s="746"/>
      <c r="L34" s="746"/>
      <c r="M34" s="746"/>
      <c r="N34" s="746"/>
      <c r="O34" s="746"/>
      <c r="P34" s="747"/>
      <c r="Q34" s="748">
        <v>856</v>
      </c>
      <c r="R34" s="749"/>
      <c r="S34" s="749"/>
      <c r="T34" s="749"/>
      <c r="U34" s="749"/>
      <c r="V34" s="749">
        <v>856</v>
      </c>
      <c r="W34" s="749"/>
      <c r="X34" s="749"/>
      <c r="Y34" s="749"/>
      <c r="Z34" s="749"/>
      <c r="AA34" s="749" t="s">
        <v>540</v>
      </c>
      <c r="AB34" s="749"/>
      <c r="AC34" s="749"/>
      <c r="AD34" s="749"/>
      <c r="AE34" s="750"/>
      <c r="AF34" s="751" t="s">
        <v>112</v>
      </c>
      <c r="AG34" s="752"/>
      <c r="AH34" s="752"/>
      <c r="AI34" s="752"/>
      <c r="AJ34" s="753"/>
      <c r="AK34" s="820">
        <v>83</v>
      </c>
      <c r="AL34" s="821"/>
      <c r="AM34" s="821"/>
      <c r="AN34" s="821"/>
      <c r="AO34" s="821"/>
      <c r="AP34" s="821">
        <v>4279</v>
      </c>
      <c r="AQ34" s="821"/>
      <c r="AR34" s="821"/>
      <c r="AS34" s="821"/>
      <c r="AT34" s="821"/>
      <c r="AU34" s="821">
        <v>3303</v>
      </c>
      <c r="AV34" s="821"/>
      <c r="AW34" s="821"/>
      <c r="AX34" s="821"/>
      <c r="AY34" s="821"/>
      <c r="AZ34" s="822" t="s">
        <v>540</v>
      </c>
      <c r="BA34" s="822"/>
      <c r="BB34" s="822"/>
      <c r="BC34" s="822"/>
      <c r="BD34" s="822"/>
      <c r="BE34" s="818" t="s">
        <v>390</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391</v>
      </c>
      <c r="C35" s="746"/>
      <c r="D35" s="746"/>
      <c r="E35" s="746"/>
      <c r="F35" s="746"/>
      <c r="G35" s="746"/>
      <c r="H35" s="746"/>
      <c r="I35" s="746"/>
      <c r="J35" s="746"/>
      <c r="K35" s="746"/>
      <c r="L35" s="746"/>
      <c r="M35" s="746"/>
      <c r="N35" s="746"/>
      <c r="O35" s="746"/>
      <c r="P35" s="747"/>
      <c r="Q35" s="748">
        <v>3697</v>
      </c>
      <c r="R35" s="749"/>
      <c r="S35" s="749"/>
      <c r="T35" s="749"/>
      <c r="U35" s="749"/>
      <c r="V35" s="749">
        <v>3690</v>
      </c>
      <c r="W35" s="749"/>
      <c r="X35" s="749"/>
      <c r="Y35" s="749"/>
      <c r="Z35" s="749"/>
      <c r="AA35" s="749">
        <v>7</v>
      </c>
      <c r="AB35" s="749"/>
      <c r="AC35" s="749"/>
      <c r="AD35" s="749"/>
      <c r="AE35" s="750"/>
      <c r="AF35" s="751" t="s">
        <v>112</v>
      </c>
      <c r="AG35" s="752"/>
      <c r="AH35" s="752"/>
      <c r="AI35" s="752"/>
      <c r="AJ35" s="753"/>
      <c r="AK35" s="820">
        <v>1346</v>
      </c>
      <c r="AL35" s="821"/>
      <c r="AM35" s="821"/>
      <c r="AN35" s="821"/>
      <c r="AO35" s="821"/>
      <c r="AP35" s="821">
        <v>19858</v>
      </c>
      <c r="AQ35" s="821"/>
      <c r="AR35" s="821"/>
      <c r="AS35" s="821"/>
      <c r="AT35" s="821"/>
      <c r="AU35" s="821">
        <v>16966</v>
      </c>
      <c r="AV35" s="821"/>
      <c r="AW35" s="821"/>
      <c r="AX35" s="821"/>
      <c r="AY35" s="821"/>
      <c r="AZ35" s="822" t="s">
        <v>540</v>
      </c>
      <c r="BA35" s="822"/>
      <c r="BB35" s="822"/>
      <c r="BC35" s="822"/>
      <c r="BD35" s="822"/>
      <c r="BE35" s="818" t="s">
        <v>390</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t="s">
        <v>392</v>
      </c>
      <c r="C36" s="746"/>
      <c r="D36" s="746"/>
      <c r="E36" s="746"/>
      <c r="F36" s="746"/>
      <c r="G36" s="746"/>
      <c r="H36" s="746"/>
      <c r="I36" s="746"/>
      <c r="J36" s="746"/>
      <c r="K36" s="746"/>
      <c r="L36" s="746"/>
      <c r="M36" s="746"/>
      <c r="N36" s="746"/>
      <c r="O36" s="746"/>
      <c r="P36" s="747"/>
      <c r="Q36" s="748">
        <v>35</v>
      </c>
      <c r="R36" s="749"/>
      <c r="S36" s="749"/>
      <c r="T36" s="749"/>
      <c r="U36" s="749"/>
      <c r="V36" s="749">
        <v>35</v>
      </c>
      <c r="W36" s="749"/>
      <c r="X36" s="749"/>
      <c r="Y36" s="749"/>
      <c r="Z36" s="749"/>
      <c r="AA36" s="749" t="s">
        <v>540</v>
      </c>
      <c r="AB36" s="749"/>
      <c r="AC36" s="749"/>
      <c r="AD36" s="749"/>
      <c r="AE36" s="750"/>
      <c r="AF36" s="751" t="s">
        <v>112</v>
      </c>
      <c r="AG36" s="752"/>
      <c r="AH36" s="752"/>
      <c r="AI36" s="752"/>
      <c r="AJ36" s="753"/>
      <c r="AK36" s="820">
        <v>29</v>
      </c>
      <c r="AL36" s="821"/>
      <c r="AM36" s="821"/>
      <c r="AN36" s="821"/>
      <c r="AO36" s="821"/>
      <c r="AP36" s="821">
        <v>476</v>
      </c>
      <c r="AQ36" s="821"/>
      <c r="AR36" s="821"/>
      <c r="AS36" s="821"/>
      <c r="AT36" s="821"/>
      <c r="AU36" s="821">
        <v>464</v>
      </c>
      <c r="AV36" s="821"/>
      <c r="AW36" s="821"/>
      <c r="AX36" s="821"/>
      <c r="AY36" s="821"/>
      <c r="AZ36" s="822" t="s">
        <v>547</v>
      </c>
      <c r="BA36" s="822"/>
      <c r="BB36" s="822"/>
      <c r="BC36" s="822"/>
      <c r="BD36" s="822"/>
      <c r="BE36" s="818" t="s">
        <v>390</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t="s">
        <v>393</v>
      </c>
      <c r="C37" s="746"/>
      <c r="D37" s="746"/>
      <c r="E37" s="746"/>
      <c r="F37" s="746"/>
      <c r="G37" s="746"/>
      <c r="H37" s="746"/>
      <c r="I37" s="746"/>
      <c r="J37" s="746"/>
      <c r="K37" s="746"/>
      <c r="L37" s="746"/>
      <c r="M37" s="746"/>
      <c r="N37" s="746"/>
      <c r="O37" s="746"/>
      <c r="P37" s="747"/>
      <c r="Q37" s="748">
        <v>91</v>
      </c>
      <c r="R37" s="749"/>
      <c r="S37" s="749"/>
      <c r="T37" s="749"/>
      <c r="U37" s="749"/>
      <c r="V37" s="749">
        <v>91</v>
      </c>
      <c r="W37" s="749"/>
      <c r="X37" s="749"/>
      <c r="Y37" s="749"/>
      <c r="Z37" s="749"/>
      <c r="AA37" s="749" t="s">
        <v>540</v>
      </c>
      <c r="AB37" s="749"/>
      <c r="AC37" s="749"/>
      <c r="AD37" s="749"/>
      <c r="AE37" s="750"/>
      <c r="AF37" s="751" t="s">
        <v>112</v>
      </c>
      <c r="AG37" s="752"/>
      <c r="AH37" s="752"/>
      <c r="AI37" s="752"/>
      <c r="AJ37" s="753"/>
      <c r="AK37" s="820">
        <v>64</v>
      </c>
      <c r="AL37" s="821"/>
      <c r="AM37" s="821"/>
      <c r="AN37" s="821"/>
      <c r="AO37" s="821"/>
      <c r="AP37" s="821">
        <v>411</v>
      </c>
      <c r="AQ37" s="821"/>
      <c r="AR37" s="821"/>
      <c r="AS37" s="821"/>
      <c r="AT37" s="821"/>
      <c r="AU37" s="821">
        <v>407</v>
      </c>
      <c r="AV37" s="821"/>
      <c r="AW37" s="821"/>
      <c r="AX37" s="821"/>
      <c r="AY37" s="821"/>
      <c r="AZ37" s="822" t="s">
        <v>549</v>
      </c>
      <c r="BA37" s="822"/>
      <c r="BB37" s="822"/>
      <c r="BC37" s="822"/>
      <c r="BD37" s="822"/>
      <c r="BE37" s="818" t="s">
        <v>390</v>
      </c>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t="s">
        <v>394</v>
      </c>
      <c r="C38" s="746"/>
      <c r="D38" s="746"/>
      <c r="E38" s="746"/>
      <c r="F38" s="746"/>
      <c r="G38" s="746"/>
      <c r="H38" s="746"/>
      <c r="I38" s="746"/>
      <c r="J38" s="746"/>
      <c r="K38" s="746"/>
      <c r="L38" s="746"/>
      <c r="M38" s="746"/>
      <c r="N38" s="746"/>
      <c r="O38" s="746"/>
      <c r="P38" s="747"/>
      <c r="Q38" s="748">
        <v>104</v>
      </c>
      <c r="R38" s="749"/>
      <c r="S38" s="749"/>
      <c r="T38" s="749"/>
      <c r="U38" s="749"/>
      <c r="V38" s="749">
        <v>104</v>
      </c>
      <c r="W38" s="749"/>
      <c r="X38" s="749"/>
      <c r="Y38" s="749"/>
      <c r="Z38" s="749"/>
      <c r="AA38" s="749" t="s">
        <v>540</v>
      </c>
      <c r="AB38" s="749"/>
      <c r="AC38" s="749"/>
      <c r="AD38" s="749"/>
      <c r="AE38" s="750"/>
      <c r="AF38" s="751" t="s">
        <v>112</v>
      </c>
      <c r="AG38" s="752"/>
      <c r="AH38" s="752"/>
      <c r="AI38" s="752"/>
      <c r="AJ38" s="753"/>
      <c r="AK38" s="820">
        <v>58</v>
      </c>
      <c r="AL38" s="821"/>
      <c r="AM38" s="821"/>
      <c r="AN38" s="821"/>
      <c r="AO38" s="821"/>
      <c r="AP38" s="821">
        <v>226</v>
      </c>
      <c r="AQ38" s="821"/>
      <c r="AR38" s="821"/>
      <c r="AS38" s="821"/>
      <c r="AT38" s="821"/>
      <c r="AU38" s="821">
        <v>149</v>
      </c>
      <c r="AV38" s="821"/>
      <c r="AW38" s="821"/>
      <c r="AX38" s="821"/>
      <c r="AY38" s="821"/>
      <c r="AZ38" s="822" t="s">
        <v>540</v>
      </c>
      <c r="BA38" s="822"/>
      <c r="BB38" s="822"/>
      <c r="BC38" s="822"/>
      <c r="BD38" s="822"/>
      <c r="BE38" s="818" t="s">
        <v>390</v>
      </c>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t="s">
        <v>560</v>
      </c>
      <c r="C39" s="746"/>
      <c r="D39" s="746"/>
      <c r="E39" s="746"/>
      <c r="F39" s="746"/>
      <c r="G39" s="746"/>
      <c r="H39" s="746"/>
      <c r="I39" s="746"/>
      <c r="J39" s="746"/>
      <c r="K39" s="746"/>
      <c r="L39" s="746"/>
      <c r="M39" s="746"/>
      <c r="N39" s="746"/>
      <c r="O39" s="746"/>
      <c r="P39" s="747"/>
      <c r="Q39" s="748">
        <v>157</v>
      </c>
      <c r="R39" s="749"/>
      <c r="S39" s="749"/>
      <c r="T39" s="749"/>
      <c r="U39" s="749"/>
      <c r="V39" s="749">
        <v>157</v>
      </c>
      <c r="W39" s="749"/>
      <c r="X39" s="749"/>
      <c r="Y39" s="749"/>
      <c r="Z39" s="749"/>
      <c r="AA39" s="749" t="s">
        <v>540</v>
      </c>
      <c r="AB39" s="749"/>
      <c r="AC39" s="749"/>
      <c r="AD39" s="749"/>
      <c r="AE39" s="750"/>
      <c r="AF39" s="751" t="s">
        <v>540</v>
      </c>
      <c r="AG39" s="752"/>
      <c r="AH39" s="752"/>
      <c r="AI39" s="752"/>
      <c r="AJ39" s="753"/>
      <c r="AK39" s="820" t="s">
        <v>547</v>
      </c>
      <c r="AL39" s="821"/>
      <c r="AM39" s="821"/>
      <c r="AN39" s="821"/>
      <c r="AO39" s="821"/>
      <c r="AP39" s="821">
        <v>296</v>
      </c>
      <c r="AQ39" s="821"/>
      <c r="AR39" s="821"/>
      <c r="AS39" s="821"/>
      <c r="AT39" s="821"/>
      <c r="AU39" s="821" t="s">
        <v>540</v>
      </c>
      <c r="AV39" s="821"/>
      <c r="AW39" s="821"/>
      <c r="AX39" s="821"/>
      <c r="AY39" s="821"/>
      <c r="AZ39" s="822" t="s">
        <v>540</v>
      </c>
      <c r="BA39" s="822"/>
      <c r="BB39" s="822"/>
      <c r="BC39" s="822"/>
      <c r="BD39" s="822"/>
      <c r="BE39" s="818" t="s">
        <v>390</v>
      </c>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395</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370</v>
      </c>
      <c r="B63" s="780" t="s">
        <v>396</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2340</v>
      </c>
      <c r="AG63" s="832"/>
      <c r="AH63" s="832"/>
      <c r="AI63" s="832"/>
      <c r="AJ63" s="833"/>
      <c r="AK63" s="834"/>
      <c r="AL63" s="829"/>
      <c r="AM63" s="829"/>
      <c r="AN63" s="829"/>
      <c r="AO63" s="829"/>
      <c r="AP63" s="832">
        <v>35829</v>
      </c>
      <c r="AQ63" s="832"/>
      <c r="AR63" s="832"/>
      <c r="AS63" s="832"/>
      <c r="AT63" s="832"/>
      <c r="AU63" s="832">
        <v>21721</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398</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2" t="s">
        <v>377</v>
      </c>
      <c r="AG66" s="803"/>
      <c r="AH66" s="803"/>
      <c r="AI66" s="803"/>
      <c r="AJ66" s="843"/>
      <c r="AK66" s="707" t="s">
        <v>378</v>
      </c>
      <c r="AL66" s="731"/>
      <c r="AM66" s="731"/>
      <c r="AN66" s="731"/>
      <c r="AO66" s="732"/>
      <c r="AP66" s="707" t="s">
        <v>379</v>
      </c>
      <c r="AQ66" s="708"/>
      <c r="AR66" s="708"/>
      <c r="AS66" s="708"/>
      <c r="AT66" s="709"/>
      <c r="AU66" s="707" t="s">
        <v>399</v>
      </c>
      <c r="AV66" s="708"/>
      <c r="AW66" s="708"/>
      <c r="AX66" s="708"/>
      <c r="AY66" s="709"/>
      <c r="AZ66" s="707" t="s">
        <v>354</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550</v>
      </c>
      <c r="C68" s="860"/>
      <c r="D68" s="860"/>
      <c r="E68" s="860"/>
      <c r="F68" s="860"/>
      <c r="G68" s="860"/>
      <c r="H68" s="860"/>
      <c r="I68" s="860"/>
      <c r="J68" s="860"/>
      <c r="K68" s="860"/>
      <c r="L68" s="860"/>
      <c r="M68" s="860"/>
      <c r="N68" s="860"/>
      <c r="O68" s="860"/>
      <c r="P68" s="861"/>
      <c r="Q68" s="862">
        <v>1010</v>
      </c>
      <c r="R68" s="856"/>
      <c r="S68" s="856"/>
      <c r="T68" s="856"/>
      <c r="U68" s="856"/>
      <c r="V68" s="856">
        <v>1010</v>
      </c>
      <c r="W68" s="856"/>
      <c r="X68" s="856"/>
      <c r="Y68" s="856"/>
      <c r="Z68" s="856"/>
      <c r="AA68" s="856">
        <v>0</v>
      </c>
      <c r="AB68" s="856"/>
      <c r="AC68" s="856"/>
      <c r="AD68" s="856"/>
      <c r="AE68" s="856"/>
      <c r="AF68" s="856">
        <v>0</v>
      </c>
      <c r="AG68" s="856"/>
      <c r="AH68" s="856"/>
      <c r="AI68" s="856"/>
      <c r="AJ68" s="856"/>
      <c r="AK68" s="856">
        <v>0</v>
      </c>
      <c r="AL68" s="856"/>
      <c r="AM68" s="856"/>
      <c r="AN68" s="856"/>
      <c r="AO68" s="856"/>
      <c r="AP68" s="856" t="s">
        <v>558</v>
      </c>
      <c r="AQ68" s="856"/>
      <c r="AR68" s="856"/>
      <c r="AS68" s="856"/>
      <c r="AT68" s="856"/>
      <c r="AU68" s="856" t="s">
        <v>558</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551</v>
      </c>
      <c r="C69" s="864"/>
      <c r="D69" s="864"/>
      <c r="E69" s="864"/>
      <c r="F69" s="864"/>
      <c r="G69" s="864"/>
      <c r="H69" s="864"/>
      <c r="I69" s="864"/>
      <c r="J69" s="864"/>
      <c r="K69" s="864"/>
      <c r="L69" s="864"/>
      <c r="M69" s="864"/>
      <c r="N69" s="864"/>
      <c r="O69" s="864"/>
      <c r="P69" s="865"/>
      <c r="Q69" s="866">
        <v>390063</v>
      </c>
      <c r="R69" s="821"/>
      <c r="S69" s="821"/>
      <c r="T69" s="821"/>
      <c r="U69" s="821"/>
      <c r="V69" s="821">
        <v>382629</v>
      </c>
      <c r="W69" s="821"/>
      <c r="X69" s="821"/>
      <c r="Y69" s="821"/>
      <c r="Z69" s="821"/>
      <c r="AA69" s="821">
        <v>7434</v>
      </c>
      <c r="AB69" s="821"/>
      <c r="AC69" s="821"/>
      <c r="AD69" s="821"/>
      <c r="AE69" s="821"/>
      <c r="AF69" s="821">
        <v>7434</v>
      </c>
      <c r="AG69" s="821"/>
      <c r="AH69" s="821"/>
      <c r="AI69" s="821"/>
      <c r="AJ69" s="821"/>
      <c r="AK69" s="821">
        <v>718</v>
      </c>
      <c r="AL69" s="821"/>
      <c r="AM69" s="821"/>
      <c r="AN69" s="821"/>
      <c r="AO69" s="821"/>
      <c r="AP69" s="821" t="s">
        <v>558</v>
      </c>
      <c r="AQ69" s="821"/>
      <c r="AR69" s="821"/>
      <c r="AS69" s="821"/>
      <c r="AT69" s="821"/>
      <c r="AU69" s="821" t="s">
        <v>558</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552</v>
      </c>
      <c r="C70" s="864"/>
      <c r="D70" s="864"/>
      <c r="E70" s="864"/>
      <c r="F70" s="864"/>
      <c r="G70" s="864"/>
      <c r="H70" s="864"/>
      <c r="I70" s="864"/>
      <c r="J70" s="864"/>
      <c r="K70" s="864"/>
      <c r="L70" s="864"/>
      <c r="M70" s="864"/>
      <c r="N70" s="864"/>
      <c r="O70" s="864"/>
      <c r="P70" s="865"/>
      <c r="Q70" s="866">
        <v>202</v>
      </c>
      <c r="R70" s="821"/>
      <c r="S70" s="821"/>
      <c r="T70" s="821"/>
      <c r="U70" s="821"/>
      <c r="V70" s="821">
        <v>168</v>
      </c>
      <c r="W70" s="821"/>
      <c r="X70" s="821"/>
      <c r="Y70" s="821"/>
      <c r="Z70" s="821"/>
      <c r="AA70" s="821">
        <v>35</v>
      </c>
      <c r="AB70" s="821"/>
      <c r="AC70" s="821"/>
      <c r="AD70" s="821"/>
      <c r="AE70" s="821"/>
      <c r="AF70" s="821">
        <v>35</v>
      </c>
      <c r="AG70" s="821"/>
      <c r="AH70" s="821"/>
      <c r="AI70" s="821"/>
      <c r="AJ70" s="821"/>
      <c r="AK70" s="821" t="s">
        <v>558</v>
      </c>
      <c r="AL70" s="821"/>
      <c r="AM70" s="821"/>
      <c r="AN70" s="821"/>
      <c r="AO70" s="821"/>
      <c r="AP70" s="821" t="s">
        <v>558</v>
      </c>
      <c r="AQ70" s="821"/>
      <c r="AR70" s="821"/>
      <c r="AS70" s="821"/>
      <c r="AT70" s="821"/>
      <c r="AU70" s="821" t="s">
        <v>558</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553</v>
      </c>
      <c r="C71" s="864"/>
      <c r="D71" s="864"/>
      <c r="E71" s="864"/>
      <c r="F71" s="864"/>
      <c r="G71" s="864"/>
      <c r="H71" s="864"/>
      <c r="I71" s="864"/>
      <c r="J71" s="864"/>
      <c r="K71" s="864"/>
      <c r="L71" s="864"/>
      <c r="M71" s="864"/>
      <c r="N71" s="864"/>
      <c r="O71" s="864"/>
      <c r="P71" s="865"/>
      <c r="Q71" s="866">
        <v>78</v>
      </c>
      <c r="R71" s="821"/>
      <c r="S71" s="821"/>
      <c r="T71" s="821"/>
      <c r="U71" s="821"/>
      <c r="V71" s="821">
        <v>74</v>
      </c>
      <c r="W71" s="821"/>
      <c r="X71" s="821"/>
      <c r="Y71" s="821"/>
      <c r="Z71" s="821"/>
      <c r="AA71" s="821">
        <v>4</v>
      </c>
      <c r="AB71" s="821"/>
      <c r="AC71" s="821"/>
      <c r="AD71" s="821"/>
      <c r="AE71" s="821"/>
      <c r="AF71" s="821">
        <v>2</v>
      </c>
      <c r="AG71" s="821"/>
      <c r="AH71" s="821"/>
      <c r="AI71" s="821"/>
      <c r="AJ71" s="821"/>
      <c r="AK71" s="821" t="s">
        <v>558</v>
      </c>
      <c r="AL71" s="821"/>
      <c r="AM71" s="821"/>
      <c r="AN71" s="821"/>
      <c r="AO71" s="821"/>
      <c r="AP71" s="821" t="s">
        <v>558</v>
      </c>
      <c r="AQ71" s="821"/>
      <c r="AR71" s="821"/>
      <c r="AS71" s="821"/>
      <c r="AT71" s="821"/>
      <c r="AU71" s="821" t="s">
        <v>558</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554</v>
      </c>
      <c r="C72" s="864"/>
      <c r="D72" s="864"/>
      <c r="E72" s="864"/>
      <c r="F72" s="864"/>
      <c r="G72" s="864"/>
      <c r="H72" s="864"/>
      <c r="I72" s="864"/>
      <c r="J72" s="864"/>
      <c r="K72" s="864"/>
      <c r="L72" s="864"/>
      <c r="M72" s="864"/>
      <c r="N72" s="864"/>
      <c r="O72" s="864"/>
      <c r="P72" s="865"/>
      <c r="Q72" s="866">
        <v>39</v>
      </c>
      <c r="R72" s="821"/>
      <c r="S72" s="821"/>
      <c r="T72" s="821"/>
      <c r="U72" s="821"/>
      <c r="V72" s="821">
        <v>35</v>
      </c>
      <c r="W72" s="821"/>
      <c r="X72" s="821"/>
      <c r="Y72" s="821"/>
      <c r="Z72" s="821"/>
      <c r="AA72" s="821">
        <v>5</v>
      </c>
      <c r="AB72" s="821"/>
      <c r="AC72" s="821"/>
      <c r="AD72" s="821"/>
      <c r="AE72" s="821"/>
      <c r="AF72" s="821">
        <v>5</v>
      </c>
      <c r="AG72" s="821"/>
      <c r="AH72" s="821"/>
      <c r="AI72" s="821"/>
      <c r="AJ72" s="821"/>
      <c r="AK72" s="821" t="s">
        <v>558</v>
      </c>
      <c r="AL72" s="821"/>
      <c r="AM72" s="821"/>
      <c r="AN72" s="821"/>
      <c r="AO72" s="821"/>
      <c r="AP72" s="821" t="s">
        <v>558</v>
      </c>
      <c r="AQ72" s="821"/>
      <c r="AR72" s="821"/>
      <c r="AS72" s="821"/>
      <c r="AT72" s="821"/>
      <c r="AU72" s="821" t="s">
        <v>558</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555</v>
      </c>
      <c r="C73" s="864"/>
      <c r="D73" s="864"/>
      <c r="E73" s="864"/>
      <c r="F73" s="864"/>
      <c r="G73" s="864"/>
      <c r="H73" s="864"/>
      <c r="I73" s="864"/>
      <c r="J73" s="864"/>
      <c r="K73" s="864"/>
      <c r="L73" s="864"/>
      <c r="M73" s="864"/>
      <c r="N73" s="864"/>
      <c r="O73" s="864"/>
      <c r="P73" s="865"/>
      <c r="Q73" s="866">
        <v>3021</v>
      </c>
      <c r="R73" s="821"/>
      <c r="S73" s="821"/>
      <c r="T73" s="821"/>
      <c r="U73" s="821"/>
      <c r="V73" s="821">
        <v>3157</v>
      </c>
      <c r="W73" s="821"/>
      <c r="X73" s="821"/>
      <c r="Y73" s="821"/>
      <c r="Z73" s="821"/>
      <c r="AA73" s="821">
        <v>-135</v>
      </c>
      <c r="AB73" s="821"/>
      <c r="AC73" s="821"/>
      <c r="AD73" s="821"/>
      <c r="AE73" s="821"/>
      <c r="AF73" s="821">
        <v>1720</v>
      </c>
      <c r="AG73" s="821"/>
      <c r="AH73" s="821"/>
      <c r="AI73" s="821"/>
      <c r="AJ73" s="821"/>
      <c r="AK73" s="821" t="s">
        <v>558</v>
      </c>
      <c r="AL73" s="821"/>
      <c r="AM73" s="821"/>
      <c r="AN73" s="821"/>
      <c r="AO73" s="821"/>
      <c r="AP73" s="821">
        <v>1195</v>
      </c>
      <c r="AQ73" s="821"/>
      <c r="AR73" s="821"/>
      <c r="AS73" s="821"/>
      <c r="AT73" s="821"/>
      <c r="AU73" s="821">
        <v>129</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556</v>
      </c>
      <c r="C74" s="864"/>
      <c r="D74" s="864"/>
      <c r="E74" s="864"/>
      <c r="F74" s="864"/>
      <c r="G74" s="864"/>
      <c r="H74" s="864"/>
      <c r="I74" s="864"/>
      <c r="J74" s="864"/>
      <c r="K74" s="864"/>
      <c r="L74" s="864"/>
      <c r="M74" s="864"/>
      <c r="N74" s="864"/>
      <c r="O74" s="864"/>
      <c r="P74" s="865"/>
      <c r="Q74" s="866">
        <v>181</v>
      </c>
      <c r="R74" s="821"/>
      <c r="S74" s="821"/>
      <c r="T74" s="821"/>
      <c r="U74" s="821"/>
      <c r="V74" s="821">
        <v>167</v>
      </c>
      <c r="W74" s="821"/>
      <c r="X74" s="821"/>
      <c r="Y74" s="821"/>
      <c r="Z74" s="821"/>
      <c r="AA74" s="821">
        <v>15</v>
      </c>
      <c r="AB74" s="821"/>
      <c r="AC74" s="821"/>
      <c r="AD74" s="821"/>
      <c r="AE74" s="821"/>
      <c r="AF74" s="821">
        <v>15</v>
      </c>
      <c r="AG74" s="821"/>
      <c r="AH74" s="821"/>
      <c r="AI74" s="821"/>
      <c r="AJ74" s="821"/>
      <c r="AK74" s="821" t="s">
        <v>558</v>
      </c>
      <c r="AL74" s="821"/>
      <c r="AM74" s="821"/>
      <c r="AN74" s="821"/>
      <c r="AO74" s="821"/>
      <c r="AP74" s="821" t="s">
        <v>558</v>
      </c>
      <c r="AQ74" s="821"/>
      <c r="AR74" s="821"/>
      <c r="AS74" s="821"/>
      <c r="AT74" s="821"/>
      <c r="AU74" s="821" t="s">
        <v>558</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557</v>
      </c>
      <c r="C75" s="864"/>
      <c r="D75" s="864"/>
      <c r="E75" s="864"/>
      <c r="F75" s="864"/>
      <c r="G75" s="864"/>
      <c r="H75" s="864"/>
      <c r="I75" s="864"/>
      <c r="J75" s="864"/>
      <c r="K75" s="864"/>
      <c r="L75" s="864"/>
      <c r="M75" s="864"/>
      <c r="N75" s="864"/>
      <c r="O75" s="864"/>
      <c r="P75" s="865"/>
      <c r="Q75" s="869">
        <v>6985</v>
      </c>
      <c r="R75" s="870"/>
      <c r="S75" s="870"/>
      <c r="T75" s="870"/>
      <c r="U75" s="820"/>
      <c r="V75" s="871">
        <v>6850</v>
      </c>
      <c r="W75" s="870"/>
      <c r="X75" s="870"/>
      <c r="Y75" s="870"/>
      <c r="Z75" s="820"/>
      <c r="AA75" s="871">
        <v>134</v>
      </c>
      <c r="AB75" s="870"/>
      <c r="AC75" s="870"/>
      <c r="AD75" s="870"/>
      <c r="AE75" s="820"/>
      <c r="AF75" s="871">
        <v>134</v>
      </c>
      <c r="AG75" s="870"/>
      <c r="AH75" s="870"/>
      <c r="AI75" s="870"/>
      <c r="AJ75" s="820"/>
      <c r="AK75" s="871" t="s">
        <v>558</v>
      </c>
      <c r="AL75" s="870"/>
      <c r="AM75" s="870"/>
      <c r="AN75" s="870"/>
      <c r="AO75" s="820"/>
      <c r="AP75" s="871" t="s">
        <v>558</v>
      </c>
      <c r="AQ75" s="870"/>
      <c r="AR75" s="870"/>
      <c r="AS75" s="870"/>
      <c r="AT75" s="820"/>
      <c r="AU75" s="871" t="s">
        <v>558</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370</v>
      </c>
      <c r="B88" s="780" t="s">
        <v>400</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9345</v>
      </c>
      <c r="AG88" s="832"/>
      <c r="AH88" s="832"/>
      <c r="AI88" s="832"/>
      <c r="AJ88" s="832"/>
      <c r="AK88" s="829"/>
      <c r="AL88" s="829"/>
      <c r="AM88" s="829"/>
      <c r="AN88" s="829"/>
      <c r="AO88" s="829"/>
      <c r="AP88" s="832">
        <v>1195</v>
      </c>
      <c r="AQ88" s="832"/>
      <c r="AR88" s="832"/>
      <c r="AS88" s="832"/>
      <c r="AT88" s="832"/>
      <c r="AU88" s="832">
        <v>129</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401</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408</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409</v>
      </c>
      <c r="AB109" s="885"/>
      <c r="AC109" s="885"/>
      <c r="AD109" s="885"/>
      <c r="AE109" s="886"/>
      <c r="AF109" s="884" t="s">
        <v>286</v>
      </c>
      <c r="AG109" s="885"/>
      <c r="AH109" s="885"/>
      <c r="AI109" s="885"/>
      <c r="AJ109" s="886"/>
      <c r="AK109" s="884" t="s">
        <v>285</v>
      </c>
      <c r="AL109" s="885"/>
      <c r="AM109" s="885"/>
      <c r="AN109" s="885"/>
      <c r="AO109" s="886"/>
      <c r="AP109" s="884" t="s">
        <v>410</v>
      </c>
      <c r="AQ109" s="885"/>
      <c r="AR109" s="885"/>
      <c r="AS109" s="885"/>
      <c r="AT109" s="887"/>
      <c r="AU109" s="904" t="s">
        <v>408</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409</v>
      </c>
      <c r="BR109" s="885"/>
      <c r="BS109" s="885"/>
      <c r="BT109" s="885"/>
      <c r="BU109" s="886"/>
      <c r="BV109" s="884" t="s">
        <v>286</v>
      </c>
      <c r="BW109" s="885"/>
      <c r="BX109" s="885"/>
      <c r="BY109" s="885"/>
      <c r="BZ109" s="886"/>
      <c r="CA109" s="884" t="s">
        <v>285</v>
      </c>
      <c r="CB109" s="885"/>
      <c r="CC109" s="885"/>
      <c r="CD109" s="885"/>
      <c r="CE109" s="886"/>
      <c r="CF109" s="905" t="s">
        <v>410</v>
      </c>
      <c r="CG109" s="905"/>
      <c r="CH109" s="905"/>
      <c r="CI109" s="905"/>
      <c r="CJ109" s="905"/>
      <c r="CK109" s="884" t="s">
        <v>411</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409</v>
      </c>
      <c r="DH109" s="885"/>
      <c r="DI109" s="885"/>
      <c r="DJ109" s="885"/>
      <c r="DK109" s="886"/>
      <c r="DL109" s="884" t="s">
        <v>286</v>
      </c>
      <c r="DM109" s="885"/>
      <c r="DN109" s="885"/>
      <c r="DO109" s="885"/>
      <c r="DP109" s="886"/>
      <c r="DQ109" s="884" t="s">
        <v>285</v>
      </c>
      <c r="DR109" s="885"/>
      <c r="DS109" s="885"/>
      <c r="DT109" s="885"/>
      <c r="DU109" s="886"/>
      <c r="DV109" s="884" t="s">
        <v>410</v>
      </c>
      <c r="DW109" s="885"/>
      <c r="DX109" s="885"/>
      <c r="DY109" s="885"/>
      <c r="DZ109" s="887"/>
    </row>
    <row r="110" spans="1:131" s="199" customFormat="1" ht="26.25" customHeight="1">
      <c r="A110" s="888" t="s">
        <v>412</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6395260</v>
      </c>
      <c r="AB110" s="892"/>
      <c r="AC110" s="892"/>
      <c r="AD110" s="892"/>
      <c r="AE110" s="893"/>
      <c r="AF110" s="894">
        <v>6104430</v>
      </c>
      <c r="AG110" s="892"/>
      <c r="AH110" s="892"/>
      <c r="AI110" s="892"/>
      <c r="AJ110" s="893"/>
      <c r="AK110" s="894">
        <v>5922191</v>
      </c>
      <c r="AL110" s="892"/>
      <c r="AM110" s="892"/>
      <c r="AN110" s="892"/>
      <c r="AO110" s="893"/>
      <c r="AP110" s="895">
        <v>27.3</v>
      </c>
      <c r="AQ110" s="896"/>
      <c r="AR110" s="896"/>
      <c r="AS110" s="896"/>
      <c r="AT110" s="897"/>
      <c r="AU110" s="898" t="s">
        <v>60</v>
      </c>
      <c r="AV110" s="899"/>
      <c r="AW110" s="899"/>
      <c r="AX110" s="899"/>
      <c r="AY110" s="899"/>
      <c r="AZ110" s="940" t="s">
        <v>413</v>
      </c>
      <c r="BA110" s="889"/>
      <c r="BB110" s="889"/>
      <c r="BC110" s="889"/>
      <c r="BD110" s="889"/>
      <c r="BE110" s="889"/>
      <c r="BF110" s="889"/>
      <c r="BG110" s="889"/>
      <c r="BH110" s="889"/>
      <c r="BI110" s="889"/>
      <c r="BJ110" s="889"/>
      <c r="BK110" s="889"/>
      <c r="BL110" s="889"/>
      <c r="BM110" s="889"/>
      <c r="BN110" s="889"/>
      <c r="BO110" s="889"/>
      <c r="BP110" s="890"/>
      <c r="BQ110" s="926">
        <v>60833798</v>
      </c>
      <c r="BR110" s="927"/>
      <c r="BS110" s="927"/>
      <c r="BT110" s="927"/>
      <c r="BU110" s="927"/>
      <c r="BV110" s="927">
        <v>60544811</v>
      </c>
      <c r="BW110" s="927"/>
      <c r="BX110" s="927"/>
      <c r="BY110" s="927"/>
      <c r="BZ110" s="927"/>
      <c r="CA110" s="927">
        <v>63001148</v>
      </c>
      <c r="CB110" s="927"/>
      <c r="CC110" s="927"/>
      <c r="CD110" s="927"/>
      <c r="CE110" s="927"/>
      <c r="CF110" s="941">
        <v>290.60000000000002</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417</v>
      </c>
      <c r="BA111" s="950"/>
      <c r="BB111" s="950"/>
      <c r="BC111" s="950"/>
      <c r="BD111" s="950"/>
      <c r="BE111" s="950"/>
      <c r="BF111" s="950"/>
      <c r="BG111" s="950"/>
      <c r="BH111" s="950"/>
      <c r="BI111" s="950"/>
      <c r="BJ111" s="950"/>
      <c r="BK111" s="950"/>
      <c r="BL111" s="950"/>
      <c r="BM111" s="950"/>
      <c r="BN111" s="950"/>
      <c r="BO111" s="950"/>
      <c r="BP111" s="951"/>
      <c r="BQ111" s="919">
        <v>211075</v>
      </c>
      <c r="BR111" s="920"/>
      <c r="BS111" s="920"/>
      <c r="BT111" s="920"/>
      <c r="BU111" s="920"/>
      <c r="BV111" s="920">
        <v>161940</v>
      </c>
      <c r="BW111" s="920"/>
      <c r="BX111" s="920"/>
      <c r="BY111" s="920"/>
      <c r="BZ111" s="920"/>
      <c r="CA111" s="920">
        <v>122660</v>
      </c>
      <c r="CB111" s="920"/>
      <c r="CC111" s="920"/>
      <c r="CD111" s="920"/>
      <c r="CE111" s="920"/>
      <c r="CF111" s="914">
        <v>0.6</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421</v>
      </c>
      <c r="BA112" s="950"/>
      <c r="BB112" s="950"/>
      <c r="BC112" s="950"/>
      <c r="BD112" s="950"/>
      <c r="BE112" s="950"/>
      <c r="BF112" s="950"/>
      <c r="BG112" s="950"/>
      <c r="BH112" s="950"/>
      <c r="BI112" s="950"/>
      <c r="BJ112" s="950"/>
      <c r="BK112" s="950"/>
      <c r="BL112" s="950"/>
      <c r="BM112" s="950"/>
      <c r="BN112" s="950"/>
      <c r="BO112" s="950"/>
      <c r="BP112" s="951"/>
      <c r="BQ112" s="919">
        <v>22099821</v>
      </c>
      <c r="BR112" s="920"/>
      <c r="BS112" s="920"/>
      <c r="BT112" s="920"/>
      <c r="BU112" s="920"/>
      <c r="BV112" s="920">
        <v>21720382</v>
      </c>
      <c r="BW112" s="920"/>
      <c r="BX112" s="920"/>
      <c r="BY112" s="920"/>
      <c r="BZ112" s="920"/>
      <c r="CA112" s="920">
        <v>21721328</v>
      </c>
      <c r="CB112" s="920"/>
      <c r="CC112" s="920"/>
      <c r="CD112" s="920"/>
      <c r="CE112" s="920"/>
      <c r="CF112" s="914">
        <v>100.2</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9855</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1312540</v>
      </c>
      <c r="AB113" s="934"/>
      <c r="AC113" s="934"/>
      <c r="AD113" s="934"/>
      <c r="AE113" s="935"/>
      <c r="AF113" s="936">
        <v>1333705</v>
      </c>
      <c r="AG113" s="934"/>
      <c r="AH113" s="934"/>
      <c r="AI113" s="934"/>
      <c r="AJ113" s="935"/>
      <c r="AK113" s="936">
        <v>1388102</v>
      </c>
      <c r="AL113" s="934"/>
      <c r="AM113" s="934"/>
      <c r="AN113" s="934"/>
      <c r="AO113" s="935"/>
      <c r="AP113" s="937">
        <v>6.4</v>
      </c>
      <c r="AQ113" s="938"/>
      <c r="AR113" s="938"/>
      <c r="AS113" s="938"/>
      <c r="AT113" s="939"/>
      <c r="AU113" s="900"/>
      <c r="AV113" s="901"/>
      <c r="AW113" s="901"/>
      <c r="AX113" s="901"/>
      <c r="AY113" s="901"/>
      <c r="AZ113" s="949" t="s">
        <v>424</v>
      </c>
      <c r="BA113" s="950"/>
      <c r="BB113" s="950"/>
      <c r="BC113" s="950"/>
      <c r="BD113" s="950"/>
      <c r="BE113" s="950"/>
      <c r="BF113" s="950"/>
      <c r="BG113" s="950"/>
      <c r="BH113" s="950"/>
      <c r="BI113" s="950"/>
      <c r="BJ113" s="950"/>
      <c r="BK113" s="950"/>
      <c r="BL113" s="950"/>
      <c r="BM113" s="950"/>
      <c r="BN113" s="950"/>
      <c r="BO113" s="950"/>
      <c r="BP113" s="951"/>
      <c r="BQ113" s="919">
        <v>147559</v>
      </c>
      <c r="BR113" s="920"/>
      <c r="BS113" s="920"/>
      <c r="BT113" s="920"/>
      <c r="BU113" s="920"/>
      <c r="BV113" s="920">
        <v>139939</v>
      </c>
      <c r="BW113" s="920"/>
      <c r="BX113" s="920"/>
      <c r="BY113" s="920"/>
      <c r="BZ113" s="920"/>
      <c r="CA113" s="920">
        <v>128960</v>
      </c>
      <c r="CB113" s="920"/>
      <c r="CC113" s="920"/>
      <c r="CD113" s="920"/>
      <c r="CE113" s="920"/>
      <c r="CF113" s="914">
        <v>0.6</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7698</v>
      </c>
      <c r="AB114" s="959"/>
      <c r="AC114" s="959"/>
      <c r="AD114" s="959"/>
      <c r="AE114" s="960"/>
      <c r="AF114" s="961">
        <v>9188</v>
      </c>
      <c r="AG114" s="959"/>
      <c r="AH114" s="959"/>
      <c r="AI114" s="959"/>
      <c r="AJ114" s="960"/>
      <c r="AK114" s="961">
        <v>9189</v>
      </c>
      <c r="AL114" s="959"/>
      <c r="AM114" s="959"/>
      <c r="AN114" s="959"/>
      <c r="AO114" s="960"/>
      <c r="AP114" s="962">
        <v>0</v>
      </c>
      <c r="AQ114" s="963"/>
      <c r="AR114" s="963"/>
      <c r="AS114" s="963"/>
      <c r="AT114" s="964"/>
      <c r="AU114" s="900"/>
      <c r="AV114" s="901"/>
      <c r="AW114" s="901"/>
      <c r="AX114" s="901"/>
      <c r="AY114" s="901"/>
      <c r="AZ114" s="949" t="s">
        <v>427</v>
      </c>
      <c r="BA114" s="950"/>
      <c r="BB114" s="950"/>
      <c r="BC114" s="950"/>
      <c r="BD114" s="950"/>
      <c r="BE114" s="950"/>
      <c r="BF114" s="950"/>
      <c r="BG114" s="950"/>
      <c r="BH114" s="950"/>
      <c r="BI114" s="950"/>
      <c r="BJ114" s="950"/>
      <c r="BK114" s="950"/>
      <c r="BL114" s="950"/>
      <c r="BM114" s="950"/>
      <c r="BN114" s="950"/>
      <c r="BO114" s="950"/>
      <c r="BP114" s="951"/>
      <c r="BQ114" s="919">
        <v>5736353</v>
      </c>
      <c r="BR114" s="920"/>
      <c r="BS114" s="920"/>
      <c r="BT114" s="920"/>
      <c r="BU114" s="920"/>
      <c r="BV114" s="920">
        <v>5886768</v>
      </c>
      <c r="BW114" s="920"/>
      <c r="BX114" s="920"/>
      <c r="BY114" s="920"/>
      <c r="BZ114" s="920"/>
      <c r="CA114" s="920">
        <v>5758681</v>
      </c>
      <c r="CB114" s="920"/>
      <c r="CC114" s="920"/>
      <c r="CD114" s="920"/>
      <c r="CE114" s="920"/>
      <c r="CF114" s="914">
        <v>26.6</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55085</v>
      </c>
      <c r="AB115" s="934"/>
      <c r="AC115" s="934"/>
      <c r="AD115" s="934"/>
      <c r="AE115" s="935"/>
      <c r="AF115" s="936">
        <v>52810</v>
      </c>
      <c r="AG115" s="934"/>
      <c r="AH115" s="934"/>
      <c r="AI115" s="934"/>
      <c r="AJ115" s="935"/>
      <c r="AK115" s="936">
        <v>42959</v>
      </c>
      <c r="AL115" s="934"/>
      <c r="AM115" s="934"/>
      <c r="AN115" s="934"/>
      <c r="AO115" s="935"/>
      <c r="AP115" s="937">
        <v>0.2</v>
      </c>
      <c r="AQ115" s="938"/>
      <c r="AR115" s="938"/>
      <c r="AS115" s="938"/>
      <c r="AT115" s="939"/>
      <c r="AU115" s="900"/>
      <c r="AV115" s="901"/>
      <c r="AW115" s="901"/>
      <c r="AX115" s="901"/>
      <c r="AY115" s="901"/>
      <c r="AZ115" s="949" t="s">
        <v>430</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431</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c r="A116" s="956"/>
      <c r="B116" s="957"/>
      <c r="C116" s="965" t="s">
        <v>432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2970</v>
      </c>
      <c r="AB116" s="959"/>
      <c r="AC116" s="959"/>
      <c r="AD116" s="959"/>
      <c r="AE116" s="960"/>
      <c r="AF116" s="961">
        <v>2279</v>
      </c>
      <c r="AG116" s="959"/>
      <c r="AH116" s="959"/>
      <c r="AI116" s="959"/>
      <c r="AJ116" s="960"/>
      <c r="AK116" s="961">
        <v>2097</v>
      </c>
      <c r="AL116" s="959"/>
      <c r="AM116" s="959"/>
      <c r="AN116" s="959"/>
      <c r="AO116" s="960"/>
      <c r="AP116" s="962">
        <v>0</v>
      </c>
      <c r="AQ116" s="963"/>
      <c r="AR116" s="963"/>
      <c r="AS116" s="963"/>
      <c r="AT116" s="964"/>
      <c r="AU116" s="900"/>
      <c r="AV116" s="901"/>
      <c r="AW116" s="901"/>
      <c r="AX116" s="901"/>
      <c r="AY116" s="901"/>
      <c r="AZ116" s="967" t="s">
        <v>433</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c r="A117" s="904" t="s">
        <v>169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435</v>
      </c>
      <c r="Z117" s="886"/>
      <c r="AA117" s="976">
        <v>7773553</v>
      </c>
      <c r="AB117" s="977"/>
      <c r="AC117" s="977"/>
      <c r="AD117" s="977"/>
      <c r="AE117" s="978"/>
      <c r="AF117" s="979">
        <v>7502412</v>
      </c>
      <c r="AG117" s="977"/>
      <c r="AH117" s="977"/>
      <c r="AI117" s="977"/>
      <c r="AJ117" s="978"/>
      <c r="AK117" s="979">
        <v>7364538</v>
      </c>
      <c r="AL117" s="977"/>
      <c r="AM117" s="977"/>
      <c r="AN117" s="977"/>
      <c r="AO117" s="978"/>
      <c r="AP117" s="980"/>
      <c r="AQ117" s="981"/>
      <c r="AR117" s="981"/>
      <c r="AS117" s="981"/>
      <c r="AT117" s="982"/>
      <c r="AU117" s="900"/>
      <c r="AV117" s="901"/>
      <c r="AW117" s="901"/>
      <c r="AX117" s="901"/>
      <c r="AY117" s="901"/>
      <c r="AZ117" s="967" t="s">
        <v>436</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411</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409</v>
      </c>
      <c r="AB118" s="885"/>
      <c r="AC118" s="885"/>
      <c r="AD118" s="885"/>
      <c r="AE118" s="886"/>
      <c r="AF118" s="884" t="s">
        <v>286</v>
      </c>
      <c r="AG118" s="885"/>
      <c r="AH118" s="885"/>
      <c r="AI118" s="885"/>
      <c r="AJ118" s="886"/>
      <c r="AK118" s="884" t="s">
        <v>285</v>
      </c>
      <c r="AL118" s="885"/>
      <c r="AM118" s="885"/>
      <c r="AN118" s="885"/>
      <c r="AO118" s="886"/>
      <c r="AP118" s="971" t="s">
        <v>410</v>
      </c>
      <c r="AQ118" s="972"/>
      <c r="AR118" s="972"/>
      <c r="AS118" s="972"/>
      <c r="AT118" s="973"/>
      <c r="AU118" s="900"/>
      <c r="AV118" s="901"/>
      <c r="AW118" s="901"/>
      <c r="AX118" s="901"/>
      <c r="AY118" s="901"/>
      <c r="AZ118" s="974" t="s">
        <v>438</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c r="A119" s="1058"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169</v>
      </c>
      <c r="BA119" s="230"/>
      <c r="BB119" s="230"/>
      <c r="BC119" s="230"/>
      <c r="BD119" s="230"/>
      <c r="BE119" s="230"/>
      <c r="BF119" s="230"/>
      <c r="BG119" s="230"/>
      <c r="BH119" s="230"/>
      <c r="BI119" s="230"/>
      <c r="BJ119" s="230"/>
      <c r="BK119" s="230"/>
      <c r="BL119" s="230"/>
      <c r="BM119" s="230"/>
      <c r="BN119" s="230"/>
      <c r="BO119" s="975" t="s">
        <v>440</v>
      </c>
      <c r="BP119" s="1006"/>
      <c r="BQ119" s="997">
        <v>89028606</v>
      </c>
      <c r="BR119" s="998"/>
      <c r="BS119" s="998"/>
      <c r="BT119" s="998"/>
      <c r="BU119" s="998"/>
      <c r="BV119" s="998">
        <v>88453840</v>
      </c>
      <c r="BW119" s="998"/>
      <c r="BX119" s="998"/>
      <c r="BY119" s="998"/>
      <c r="BZ119" s="998"/>
      <c r="CA119" s="998">
        <v>90732777</v>
      </c>
      <c r="CB119" s="998"/>
      <c r="CC119" s="998"/>
      <c r="CD119" s="998"/>
      <c r="CE119" s="998"/>
      <c r="CF119" s="999"/>
      <c r="CG119" s="1000"/>
      <c r="CH119" s="1000"/>
      <c r="CI119" s="1000"/>
      <c r="CJ119" s="1001"/>
      <c r="CK119" s="947"/>
      <c r="CL119" s="948"/>
      <c r="CM119" s="1002" t="s">
        <v>441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201220</v>
      </c>
      <c r="DH119" s="984"/>
      <c r="DI119" s="984"/>
      <c r="DJ119" s="984"/>
      <c r="DK119" s="985"/>
      <c r="DL119" s="983">
        <v>161940</v>
      </c>
      <c r="DM119" s="984"/>
      <c r="DN119" s="984"/>
      <c r="DO119" s="984"/>
      <c r="DP119" s="985"/>
      <c r="DQ119" s="983">
        <v>122660</v>
      </c>
      <c r="DR119" s="984"/>
      <c r="DS119" s="984"/>
      <c r="DT119" s="984"/>
      <c r="DU119" s="985"/>
      <c r="DV119" s="986">
        <v>0.6</v>
      </c>
      <c r="DW119" s="987"/>
      <c r="DX119" s="987"/>
      <c r="DY119" s="987"/>
      <c r="DZ119" s="988"/>
    </row>
    <row r="120" spans="1:130" s="199" customFormat="1" ht="26.25" customHeight="1">
      <c r="A120" s="1059"/>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442</v>
      </c>
      <c r="AV120" s="990"/>
      <c r="AW120" s="990"/>
      <c r="AX120" s="990"/>
      <c r="AY120" s="991"/>
      <c r="AZ120" s="940" t="s">
        <v>443</v>
      </c>
      <c r="BA120" s="889"/>
      <c r="BB120" s="889"/>
      <c r="BC120" s="889"/>
      <c r="BD120" s="889"/>
      <c r="BE120" s="889"/>
      <c r="BF120" s="889"/>
      <c r="BG120" s="889"/>
      <c r="BH120" s="889"/>
      <c r="BI120" s="889"/>
      <c r="BJ120" s="889"/>
      <c r="BK120" s="889"/>
      <c r="BL120" s="889"/>
      <c r="BM120" s="889"/>
      <c r="BN120" s="889"/>
      <c r="BO120" s="889"/>
      <c r="BP120" s="890"/>
      <c r="BQ120" s="926">
        <v>12832066</v>
      </c>
      <c r="BR120" s="927"/>
      <c r="BS120" s="927"/>
      <c r="BT120" s="927"/>
      <c r="BU120" s="927"/>
      <c r="BV120" s="927">
        <v>12904241</v>
      </c>
      <c r="BW120" s="927"/>
      <c r="BX120" s="927"/>
      <c r="BY120" s="927"/>
      <c r="BZ120" s="927"/>
      <c r="CA120" s="927">
        <v>12934431</v>
      </c>
      <c r="CB120" s="927"/>
      <c r="CC120" s="927"/>
      <c r="CD120" s="927"/>
      <c r="CE120" s="927"/>
      <c r="CF120" s="941">
        <v>59.7</v>
      </c>
      <c r="CG120" s="942"/>
      <c r="CH120" s="942"/>
      <c r="CI120" s="942"/>
      <c r="CJ120" s="942"/>
      <c r="CK120" s="1007" t="s">
        <v>444</v>
      </c>
      <c r="CL120" s="1008"/>
      <c r="CM120" s="1008"/>
      <c r="CN120" s="1008"/>
      <c r="CO120" s="1009"/>
      <c r="CP120" s="1015" t="s">
        <v>391</v>
      </c>
      <c r="CQ120" s="1016"/>
      <c r="CR120" s="1016"/>
      <c r="CS120" s="1016"/>
      <c r="CT120" s="1016"/>
      <c r="CU120" s="1016"/>
      <c r="CV120" s="1016"/>
      <c r="CW120" s="1016"/>
      <c r="CX120" s="1016"/>
      <c r="CY120" s="1016"/>
      <c r="CZ120" s="1016"/>
      <c r="DA120" s="1016"/>
      <c r="DB120" s="1016"/>
      <c r="DC120" s="1016"/>
      <c r="DD120" s="1016"/>
      <c r="DE120" s="1016"/>
      <c r="DF120" s="1017"/>
      <c r="DG120" s="926">
        <v>17517727</v>
      </c>
      <c r="DH120" s="927"/>
      <c r="DI120" s="927"/>
      <c r="DJ120" s="927"/>
      <c r="DK120" s="927"/>
      <c r="DL120" s="927">
        <v>17144138</v>
      </c>
      <c r="DM120" s="927"/>
      <c r="DN120" s="927"/>
      <c r="DO120" s="927"/>
      <c r="DP120" s="927"/>
      <c r="DQ120" s="927">
        <v>16966011</v>
      </c>
      <c r="DR120" s="927"/>
      <c r="DS120" s="927"/>
      <c r="DT120" s="927"/>
      <c r="DU120" s="927"/>
      <c r="DV120" s="928">
        <v>78.3</v>
      </c>
      <c r="DW120" s="928"/>
      <c r="DX120" s="928"/>
      <c r="DY120" s="928"/>
      <c r="DZ120" s="929"/>
    </row>
    <row r="121" spans="1:130" s="199" customFormat="1" ht="26.25" customHeight="1">
      <c r="A121" s="1059"/>
      <c r="B121" s="946"/>
      <c r="C121" s="967" t="s">
        <v>445</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v>9646</v>
      </c>
      <c r="AB121" s="959"/>
      <c r="AC121" s="959"/>
      <c r="AD121" s="959"/>
      <c r="AE121" s="960"/>
      <c r="AF121" s="961">
        <v>9854</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446</v>
      </c>
      <c r="BA121" s="950"/>
      <c r="BB121" s="950"/>
      <c r="BC121" s="950"/>
      <c r="BD121" s="950"/>
      <c r="BE121" s="950"/>
      <c r="BF121" s="950"/>
      <c r="BG121" s="950"/>
      <c r="BH121" s="950"/>
      <c r="BI121" s="950"/>
      <c r="BJ121" s="950"/>
      <c r="BK121" s="950"/>
      <c r="BL121" s="950"/>
      <c r="BM121" s="950"/>
      <c r="BN121" s="950"/>
      <c r="BO121" s="950"/>
      <c r="BP121" s="951"/>
      <c r="BQ121" s="919">
        <v>8376511</v>
      </c>
      <c r="BR121" s="920"/>
      <c r="BS121" s="920"/>
      <c r="BT121" s="920"/>
      <c r="BU121" s="920"/>
      <c r="BV121" s="920">
        <v>7841267</v>
      </c>
      <c r="BW121" s="920"/>
      <c r="BX121" s="920"/>
      <c r="BY121" s="920"/>
      <c r="BZ121" s="920"/>
      <c r="CA121" s="920">
        <v>8023745</v>
      </c>
      <c r="CB121" s="920"/>
      <c r="CC121" s="920"/>
      <c r="CD121" s="920"/>
      <c r="CE121" s="920"/>
      <c r="CF121" s="914">
        <v>37</v>
      </c>
      <c r="CG121" s="915"/>
      <c r="CH121" s="915"/>
      <c r="CI121" s="915"/>
      <c r="CJ121" s="915"/>
      <c r="CK121" s="1010"/>
      <c r="CL121" s="1011"/>
      <c r="CM121" s="1011"/>
      <c r="CN121" s="1011"/>
      <c r="CO121" s="1012"/>
      <c r="CP121" s="1020" t="s">
        <v>389</v>
      </c>
      <c r="CQ121" s="1021"/>
      <c r="CR121" s="1021"/>
      <c r="CS121" s="1021"/>
      <c r="CT121" s="1021"/>
      <c r="CU121" s="1021"/>
      <c r="CV121" s="1021"/>
      <c r="CW121" s="1021"/>
      <c r="CX121" s="1021"/>
      <c r="CY121" s="1021"/>
      <c r="CZ121" s="1021"/>
      <c r="DA121" s="1021"/>
      <c r="DB121" s="1021"/>
      <c r="DC121" s="1021"/>
      <c r="DD121" s="1021"/>
      <c r="DE121" s="1021"/>
      <c r="DF121" s="1022"/>
      <c r="DG121" s="919">
        <v>2918853</v>
      </c>
      <c r="DH121" s="920"/>
      <c r="DI121" s="920"/>
      <c r="DJ121" s="920"/>
      <c r="DK121" s="920"/>
      <c r="DL121" s="920">
        <v>2991967</v>
      </c>
      <c r="DM121" s="920"/>
      <c r="DN121" s="920"/>
      <c r="DO121" s="920"/>
      <c r="DP121" s="920"/>
      <c r="DQ121" s="920">
        <v>3303025</v>
      </c>
      <c r="DR121" s="920"/>
      <c r="DS121" s="920"/>
      <c r="DT121" s="920"/>
      <c r="DU121" s="920"/>
      <c r="DV121" s="921">
        <v>15.2</v>
      </c>
      <c r="DW121" s="921"/>
      <c r="DX121" s="921"/>
      <c r="DY121" s="921"/>
      <c r="DZ121" s="922"/>
    </row>
    <row r="122" spans="1:130" s="199" customFormat="1" ht="26.25" customHeight="1">
      <c r="A122" s="1059"/>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447</v>
      </c>
      <c r="BA122" s="965"/>
      <c r="BB122" s="965"/>
      <c r="BC122" s="965"/>
      <c r="BD122" s="965"/>
      <c r="BE122" s="965"/>
      <c r="BF122" s="965"/>
      <c r="BG122" s="965"/>
      <c r="BH122" s="965"/>
      <c r="BI122" s="965"/>
      <c r="BJ122" s="965"/>
      <c r="BK122" s="965"/>
      <c r="BL122" s="965"/>
      <c r="BM122" s="965"/>
      <c r="BN122" s="965"/>
      <c r="BO122" s="965"/>
      <c r="BP122" s="966"/>
      <c r="BQ122" s="997">
        <v>55562854</v>
      </c>
      <c r="BR122" s="998"/>
      <c r="BS122" s="998"/>
      <c r="BT122" s="998"/>
      <c r="BU122" s="998"/>
      <c r="BV122" s="998">
        <v>56928188</v>
      </c>
      <c r="BW122" s="998"/>
      <c r="BX122" s="998"/>
      <c r="BY122" s="998"/>
      <c r="BZ122" s="998"/>
      <c r="CA122" s="998">
        <v>58719867</v>
      </c>
      <c r="CB122" s="998"/>
      <c r="CC122" s="998"/>
      <c r="CD122" s="998"/>
      <c r="CE122" s="998"/>
      <c r="CF122" s="1018">
        <v>270.89999999999998</v>
      </c>
      <c r="CG122" s="1019"/>
      <c r="CH122" s="1019"/>
      <c r="CI122" s="1019"/>
      <c r="CJ122" s="1019"/>
      <c r="CK122" s="1010"/>
      <c r="CL122" s="1011"/>
      <c r="CM122" s="1011"/>
      <c r="CN122" s="1011"/>
      <c r="CO122" s="1012"/>
      <c r="CP122" s="1020" t="s">
        <v>392</v>
      </c>
      <c r="CQ122" s="1021"/>
      <c r="CR122" s="1021"/>
      <c r="CS122" s="1021"/>
      <c r="CT122" s="1021"/>
      <c r="CU122" s="1021"/>
      <c r="CV122" s="1021"/>
      <c r="CW122" s="1021"/>
      <c r="CX122" s="1021"/>
      <c r="CY122" s="1021"/>
      <c r="CZ122" s="1021"/>
      <c r="DA122" s="1021"/>
      <c r="DB122" s="1021"/>
      <c r="DC122" s="1021"/>
      <c r="DD122" s="1021"/>
      <c r="DE122" s="1021"/>
      <c r="DF122" s="1022"/>
      <c r="DG122" s="919">
        <v>504343</v>
      </c>
      <c r="DH122" s="920"/>
      <c r="DI122" s="920"/>
      <c r="DJ122" s="920"/>
      <c r="DK122" s="920"/>
      <c r="DL122" s="920">
        <v>488691</v>
      </c>
      <c r="DM122" s="920"/>
      <c r="DN122" s="920"/>
      <c r="DO122" s="920"/>
      <c r="DP122" s="920"/>
      <c r="DQ122" s="920">
        <v>464146</v>
      </c>
      <c r="DR122" s="920"/>
      <c r="DS122" s="920"/>
      <c r="DT122" s="920"/>
      <c r="DU122" s="920"/>
      <c r="DV122" s="921">
        <v>2.1</v>
      </c>
      <c r="DW122" s="921"/>
      <c r="DX122" s="921"/>
      <c r="DY122" s="921"/>
      <c r="DZ122" s="922"/>
    </row>
    <row r="123" spans="1:130" s="199" customFormat="1" ht="26.25" customHeight="1">
      <c r="A123" s="1059"/>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169</v>
      </c>
      <c r="BA123" s="230"/>
      <c r="BB123" s="230"/>
      <c r="BC123" s="230"/>
      <c r="BD123" s="230"/>
      <c r="BE123" s="230"/>
      <c r="BF123" s="230"/>
      <c r="BG123" s="230"/>
      <c r="BH123" s="230"/>
      <c r="BI123" s="230"/>
      <c r="BJ123" s="230"/>
      <c r="BK123" s="230"/>
      <c r="BL123" s="230"/>
      <c r="BM123" s="230"/>
      <c r="BN123" s="230"/>
      <c r="BO123" s="975" t="s">
        <v>448</v>
      </c>
      <c r="BP123" s="1006"/>
      <c r="BQ123" s="1065">
        <v>76771431</v>
      </c>
      <c r="BR123" s="1066"/>
      <c r="BS123" s="1066"/>
      <c r="BT123" s="1066"/>
      <c r="BU123" s="1066"/>
      <c r="BV123" s="1066">
        <v>77673696</v>
      </c>
      <c r="BW123" s="1066"/>
      <c r="BX123" s="1066"/>
      <c r="BY123" s="1066"/>
      <c r="BZ123" s="1066"/>
      <c r="CA123" s="1066">
        <v>79678043</v>
      </c>
      <c r="CB123" s="1066"/>
      <c r="CC123" s="1066"/>
      <c r="CD123" s="1066"/>
      <c r="CE123" s="1066"/>
      <c r="CF123" s="999"/>
      <c r="CG123" s="1000"/>
      <c r="CH123" s="1000"/>
      <c r="CI123" s="1000"/>
      <c r="CJ123" s="1001"/>
      <c r="CK123" s="1010"/>
      <c r="CL123" s="1011"/>
      <c r="CM123" s="1011"/>
      <c r="CN123" s="1011"/>
      <c r="CO123" s="1012"/>
      <c r="CP123" s="1020" t="s">
        <v>387</v>
      </c>
      <c r="CQ123" s="1021"/>
      <c r="CR123" s="1021"/>
      <c r="CS123" s="1021"/>
      <c r="CT123" s="1021"/>
      <c r="CU123" s="1021"/>
      <c r="CV123" s="1021"/>
      <c r="CW123" s="1021"/>
      <c r="CX123" s="1021"/>
      <c r="CY123" s="1021"/>
      <c r="CZ123" s="1021"/>
      <c r="DA123" s="1021"/>
      <c r="DB123" s="1021"/>
      <c r="DC123" s="1021"/>
      <c r="DD123" s="1021"/>
      <c r="DE123" s="1021"/>
      <c r="DF123" s="1022"/>
      <c r="DG123" s="958">
        <v>531958</v>
      </c>
      <c r="DH123" s="959"/>
      <c r="DI123" s="959"/>
      <c r="DJ123" s="959"/>
      <c r="DK123" s="960"/>
      <c r="DL123" s="961">
        <v>501937</v>
      </c>
      <c r="DM123" s="959"/>
      <c r="DN123" s="959"/>
      <c r="DO123" s="959"/>
      <c r="DP123" s="960"/>
      <c r="DQ123" s="961">
        <v>431889</v>
      </c>
      <c r="DR123" s="959"/>
      <c r="DS123" s="959"/>
      <c r="DT123" s="959"/>
      <c r="DU123" s="960"/>
      <c r="DV123" s="962">
        <v>2</v>
      </c>
      <c r="DW123" s="963"/>
      <c r="DX123" s="963"/>
      <c r="DY123" s="963"/>
      <c r="DZ123" s="964"/>
    </row>
    <row r="124" spans="1:130" s="199" customFormat="1" ht="26.25" customHeight="1" thickBot="1">
      <c r="A124" s="1059"/>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449</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55.8</v>
      </c>
      <c r="BR124" s="1028"/>
      <c r="BS124" s="1028"/>
      <c r="BT124" s="1028"/>
      <c r="BU124" s="1028"/>
      <c r="BV124" s="1028">
        <v>48.7</v>
      </c>
      <c r="BW124" s="1028"/>
      <c r="BX124" s="1028"/>
      <c r="BY124" s="1028"/>
      <c r="BZ124" s="1028"/>
      <c r="CA124" s="1028">
        <v>50.9</v>
      </c>
      <c r="CB124" s="1028"/>
      <c r="CC124" s="1028"/>
      <c r="CD124" s="1028"/>
      <c r="CE124" s="1028"/>
      <c r="CF124" s="1029"/>
      <c r="CG124" s="1030"/>
      <c r="CH124" s="1030"/>
      <c r="CI124" s="1030"/>
      <c r="CJ124" s="1031"/>
      <c r="CK124" s="1013"/>
      <c r="CL124" s="1013"/>
      <c r="CM124" s="1013"/>
      <c r="CN124" s="1013"/>
      <c r="CO124" s="1014"/>
      <c r="CP124" s="1020" t="s">
        <v>450</v>
      </c>
      <c r="CQ124" s="1021"/>
      <c r="CR124" s="1021"/>
      <c r="CS124" s="1021"/>
      <c r="CT124" s="1021"/>
      <c r="CU124" s="1021"/>
      <c r="CV124" s="1021"/>
      <c r="CW124" s="1021"/>
      <c r="CX124" s="1021"/>
      <c r="CY124" s="1021"/>
      <c r="CZ124" s="1021"/>
      <c r="DA124" s="1021"/>
      <c r="DB124" s="1021"/>
      <c r="DC124" s="1021"/>
      <c r="DD124" s="1021"/>
      <c r="DE124" s="1021"/>
      <c r="DF124" s="1022"/>
      <c r="DG124" s="1005">
        <v>624096</v>
      </c>
      <c r="DH124" s="984"/>
      <c r="DI124" s="984"/>
      <c r="DJ124" s="984"/>
      <c r="DK124" s="985"/>
      <c r="DL124" s="983">
        <v>593649</v>
      </c>
      <c r="DM124" s="984"/>
      <c r="DN124" s="984"/>
      <c r="DO124" s="984"/>
      <c r="DP124" s="985"/>
      <c r="DQ124" s="983">
        <v>556257</v>
      </c>
      <c r="DR124" s="984"/>
      <c r="DS124" s="984"/>
      <c r="DT124" s="984"/>
      <c r="DU124" s="985"/>
      <c r="DV124" s="986">
        <v>2.6</v>
      </c>
      <c r="DW124" s="987"/>
      <c r="DX124" s="987"/>
      <c r="DY124" s="987"/>
      <c r="DZ124" s="988"/>
    </row>
    <row r="125" spans="1:130" s="199" customFormat="1" ht="26.25" customHeight="1">
      <c r="A125" s="1059"/>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451</v>
      </c>
      <c r="CL125" s="1008"/>
      <c r="CM125" s="1008"/>
      <c r="CN125" s="1008"/>
      <c r="CO125" s="1009"/>
      <c r="CP125" s="940" t="s">
        <v>452</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c r="A126" s="1059"/>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40354</v>
      </c>
      <c r="AB126" s="959"/>
      <c r="AC126" s="959"/>
      <c r="AD126" s="959"/>
      <c r="AE126" s="960"/>
      <c r="AF126" s="961">
        <v>39280</v>
      </c>
      <c r="AG126" s="959"/>
      <c r="AH126" s="959"/>
      <c r="AI126" s="959"/>
      <c r="AJ126" s="960"/>
      <c r="AK126" s="961">
        <v>39280</v>
      </c>
      <c r="AL126" s="959"/>
      <c r="AM126" s="959"/>
      <c r="AN126" s="959"/>
      <c r="AO126" s="960"/>
      <c r="AP126" s="962">
        <v>0.2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453</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c r="A127" s="1060"/>
      <c r="B127" s="948"/>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5085</v>
      </c>
      <c r="AB127" s="959"/>
      <c r="AC127" s="959"/>
      <c r="AD127" s="959"/>
      <c r="AE127" s="960"/>
      <c r="AF127" s="961">
        <v>3676</v>
      </c>
      <c r="AG127" s="959"/>
      <c r="AH127" s="959"/>
      <c r="AI127" s="959"/>
      <c r="AJ127" s="960"/>
      <c r="AK127" s="961">
        <v>3679</v>
      </c>
      <c r="AL127" s="959"/>
      <c r="AM127" s="959"/>
      <c r="AN127" s="959"/>
      <c r="AO127" s="960"/>
      <c r="AP127" s="962">
        <v>0</v>
      </c>
      <c r="AQ127" s="963"/>
      <c r="AR127" s="963"/>
      <c r="AS127" s="963"/>
      <c r="AT127" s="964"/>
      <c r="AU127" s="235"/>
      <c r="AV127" s="235"/>
      <c r="AW127" s="235"/>
      <c r="AX127" s="1032" t="s">
        <v>455</v>
      </c>
      <c r="AY127" s="1033"/>
      <c r="AZ127" s="1033"/>
      <c r="BA127" s="1033"/>
      <c r="BB127" s="1033"/>
      <c r="BC127" s="1033"/>
      <c r="BD127" s="1033"/>
      <c r="BE127" s="1034"/>
      <c r="BF127" s="1035" t="s">
        <v>456</v>
      </c>
      <c r="BG127" s="1033"/>
      <c r="BH127" s="1033"/>
      <c r="BI127" s="1033"/>
      <c r="BJ127" s="1033"/>
      <c r="BK127" s="1033"/>
      <c r="BL127" s="1034"/>
      <c r="BM127" s="1035" t="s">
        <v>457</v>
      </c>
      <c r="BN127" s="1033"/>
      <c r="BO127" s="1033"/>
      <c r="BP127" s="1033"/>
      <c r="BQ127" s="1033"/>
      <c r="BR127" s="1033"/>
      <c r="BS127" s="1034"/>
      <c r="BT127" s="1035" t="s">
        <v>458</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459</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c r="A128" s="1043" t="s">
        <v>460</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461</v>
      </c>
      <c r="X128" s="1045"/>
      <c r="Y128" s="1045"/>
      <c r="Z128" s="1046"/>
      <c r="AA128" s="1047">
        <v>907278</v>
      </c>
      <c r="AB128" s="1048"/>
      <c r="AC128" s="1048"/>
      <c r="AD128" s="1048"/>
      <c r="AE128" s="1049"/>
      <c r="AF128" s="1050">
        <v>875021</v>
      </c>
      <c r="AG128" s="1048"/>
      <c r="AH128" s="1048"/>
      <c r="AI128" s="1048"/>
      <c r="AJ128" s="1049"/>
      <c r="AK128" s="1050">
        <v>863405</v>
      </c>
      <c r="AL128" s="1048"/>
      <c r="AM128" s="1048"/>
      <c r="AN128" s="1048"/>
      <c r="AO128" s="1049"/>
      <c r="AP128" s="1051"/>
      <c r="AQ128" s="1052"/>
      <c r="AR128" s="1052"/>
      <c r="AS128" s="1052"/>
      <c r="AT128" s="1053"/>
      <c r="AU128" s="235"/>
      <c r="AV128" s="235"/>
      <c r="AW128" s="235"/>
      <c r="AX128" s="888" t="s">
        <v>462</v>
      </c>
      <c r="AY128" s="889"/>
      <c r="AZ128" s="889"/>
      <c r="BA128" s="889"/>
      <c r="BB128" s="889"/>
      <c r="BC128" s="889"/>
      <c r="BD128" s="889"/>
      <c r="BE128" s="890"/>
      <c r="BF128" s="1054" t="s">
        <v>112</v>
      </c>
      <c r="BG128" s="1055"/>
      <c r="BH128" s="1055"/>
      <c r="BI128" s="1055"/>
      <c r="BJ128" s="1055"/>
      <c r="BK128" s="1055"/>
      <c r="BL128" s="1056"/>
      <c r="BM128" s="1054">
        <v>11.98</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463</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464</v>
      </c>
      <c r="X129" s="1074"/>
      <c r="Y129" s="1074"/>
      <c r="Z129" s="1075"/>
      <c r="AA129" s="958">
        <v>26920620</v>
      </c>
      <c r="AB129" s="959"/>
      <c r="AC129" s="959"/>
      <c r="AD129" s="959"/>
      <c r="AE129" s="960"/>
      <c r="AF129" s="961">
        <v>27024010</v>
      </c>
      <c r="AG129" s="959"/>
      <c r="AH129" s="959"/>
      <c r="AI129" s="959"/>
      <c r="AJ129" s="960"/>
      <c r="AK129" s="961">
        <v>26693169</v>
      </c>
      <c r="AL129" s="959"/>
      <c r="AM129" s="959"/>
      <c r="AN129" s="959"/>
      <c r="AO129" s="960"/>
      <c r="AP129" s="1076"/>
      <c r="AQ129" s="1077"/>
      <c r="AR129" s="1077"/>
      <c r="AS129" s="1077"/>
      <c r="AT129" s="1078"/>
      <c r="AU129" s="237"/>
      <c r="AV129" s="237"/>
      <c r="AW129" s="237"/>
      <c r="AX129" s="1067" t="s">
        <v>465</v>
      </c>
      <c r="AY129" s="950"/>
      <c r="AZ129" s="950"/>
      <c r="BA129" s="950"/>
      <c r="BB129" s="950"/>
      <c r="BC129" s="950"/>
      <c r="BD129" s="950"/>
      <c r="BE129" s="951"/>
      <c r="BF129" s="1068" t="s">
        <v>112</v>
      </c>
      <c r="BG129" s="1069"/>
      <c r="BH129" s="1069"/>
      <c r="BI129" s="1069"/>
      <c r="BJ129" s="1069"/>
      <c r="BK129" s="1069"/>
      <c r="BL129" s="1070"/>
      <c r="BM129" s="1068">
        <v>16.98</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467</v>
      </c>
      <c r="X130" s="1074"/>
      <c r="Y130" s="1074"/>
      <c r="Z130" s="1075"/>
      <c r="AA130" s="958">
        <v>4970796</v>
      </c>
      <c r="AB130" s="959"/>
      <c r="AC130" s="959"/>
      <c r="AD130" s="959"/>
      <c r="AE130" s="960"/>
      <c r="AF130" s="961">
        <v>4914310</v>
      </c>
      <c r="AG130" s="959"/>
      <c r="AH130" s="959"/>
      <c r="AI130" s="959"/>
      <c r="AJ130" s="960"/>
      <c r="AK130" s="961">
        <v>5014664</v>
      </c>
      <c r="AL130" s="959"/>
      <c r="AM130" s="959"/>
      <c r="AN130" s="959"/>
      <c r="AO130" s="960"/>
      <c r="AP130" s="1076"/>
      <c r="AQ130" s="1077"/>
      <c r="AR130" s="1077"/>
      <c r="AS130" s="1077"/>
      <c r="AT130" s="1078"/>
      <c r="AU130" s="237"/>
      <c r="AV130" s="237"/>
      <c r="AW130" s="237"/>
      <c r="AX130" s="1067" t="s">
        <v>468</v>
      </c>
      <c r="AY130" s="950"/>
      <c r="AZ130" s="950"/>
      <c r="BA130" s="950"/>
      <c r="BB130" s="950"/>
      <c r="BC130" s="950"/>
      <c r="BD130" s="950"/>
      <c r="BE130" s="951"/>
      <c r="BF130" s="1104">
        <v>7.7</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469</v>
      </c>
      <c r="X131" s="1112"/>
      <c r="Y131" s="1112"/>
      <c r="Z131" s="1113"/>
      <c r="AA131" s="1005">
        <v>21949824</v>
      </c>
      <c r="AB131" s="984"/>
      <c r="AC131" s="984"/>
      <c r="AD131" s="984"/>
      <c r="AE131" s="985"/>
      <c r="AF131" s="983">
        <v>22109700</v>
      </c>
      <c r="AG131" s="984"/>
      <c r="AH131" s="984"/>
      <c r="AI131" s="984"/>
      <c r="AJ131" s="985"/>
      <c r="AK131" s="983">
        <v>21678505</v>
      </c>
      <c r="AL131" s="984"/>
      <c r="AM131" s="984"/>
      <c r="AN131" s="984"/>
      <c r="AO131" s="985"/>
      <c r="AP131" s="1114"/>
      <c r="AQ131" s="1115"/>
      <c r="AR131" s="1115"/>
      <c r="AS131" s="1115"/>
      <c r="AT131" s="1116"/>
      <c r="AU131" s="237"/>
      <c r="AV131" s="237"/>
      <c r="AW131" s="237"/>
      <c r="AX131" s="1086" t="s">
        <v>470</v>
      </c>
      <c r="AY131" s="1037"/>
      <c r="AZ131" s="1037"/>
      <c r="BA131" s="1037"/>
      <c r="BB131" s="1037"/>
      <c r="BC131" s="1037"/>
      <c r="BD131" s="1037"/>
      <c r="BE131" s="1038"/>
      <c r="BF131" s="1087">
        <v>50.9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471</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472</v>
      </c>
      <c r="W132" s="1097"/>
      <c r="X132" s="1097"/>
      <c r="Y132" s="1097"/>
      <c r="Z132" s="1098"/>
      <c r="AA132" s="1099">
        <v>8.6355109940000006</v>
      </c>
      <c r="AB132" s="1100"/>
      <c r="AC132" s="1100"/>
      <c r="AD132" s="1100"/>
      <c r="AE132" s="1101"/>
      <c r="AF132" s="1102">
        <v>7.7480988230000003</v>
      </c>
      <c r="AG132" s="1100"/>
      <c r="AH132" s="1100"/>
      <c r="AI132" s="1100"/>
      <c r="AJ132" s="1101"/>
      <c r="AK132" s="1102">
        <v>6.8568818619999998</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473</v>
      </c>
      <c r="W133" s="1080"/>
      <c r="X133" s="1080"/>
      <c r="Y133" s="1080"/>
      <c r="Z133" s="1081"/>
      <c r="AA133" s="1082">
        <v>9.4</v>
      </c>
      <c r="AB133" s="1083"/>
      <c r="AC133" s="1083"/>
      <c r="AD133" s="1083"/>
      <c r="AE133" s="1084"/>
      <c r="AF133" s="1082">
        <v>8.6</v>
      </c>
      <c r="AG133" s="1083"/>
      <c r="AH133" s="1083"/>
      <c r="AI133" s="1083"/>
      <c r="AJ133" s="1084"/>
      <c r="AK133" s="1082">
        <v>7.7</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20" t="s">
        <v>476</v>
      </c>
      <c r="L7" s="256"/>
      <c r="M7" s="257" t="s">
        <v>477</v>
      </c>
      <c r="N7" s="258"/>
    </row>
    <row r="8" spans="1:16">
      <c r="A8" s="250"/>
      <c r="B8" s="246"/>
      <c r="C8" s="246"/>
      <c r="D8" s="246"/>
      <c r="E8" s="246"/>
      <c r="F8" s="246"/>
      <c r="G8" s="259"/>
      <c r="H8" s="260"/>
      <c r="I8" s="260"/>
      <c r="J8" s="261"/>
      <c r="K8" s="1121"/>
      <c r="L8" s="262" t="s">
        <v>478</v>
      </c>
      <c r="M8" s="263" t="s">
        <v>479</v>
      </c>
      <c r="N8" s="264" t="s">
        <v>480</v>
      </c>
    </row>
    <row r="9" spans="1:16">
      <c r="A9" s="250"/>
      <c r="B9" s="246"/>
      <c r="C9" s="246"/>
      <c r="D9" s="246"/>
      <c r="E9" s="246"/>
      <c r="F9" s="246"/>
      <c r="G9" s="1122" t="s">
        <v>481</v>
      </c>
      <c r="H9" s="1123"/>
      <c r="I9" s="1123"/>
      <c r="J9" s="1124"/>
      <c r="K9" s="265">
        <v>7558880</v>
      </c>
      <c r="L9" s="266">
        <v>77919</v>
      </c>
      <c r="M9" s="267">
        <v>62051</v>
      </c>
      <c r="N9" s="268">
        <v>25.6</v>
      </c>
    </row>
    <row r="10" spans="1:16">
      <c r="A10" s="250"/>
      <c r="B10" s="246"/>
      <c r="C10" s="246"/>
      <c r="D10" s="246"/>
      <c r="E10" s="246"/>
      <c r="F10" s="246"/>
      <c r="G10" s="1122" t="s">
        <v>482</v>
      </c>
      <c r="H10" s="1123"/>
      <c r="I10" s="1123"/>
      <c r="J10" s="1124"/>
      <c r="K10" s="269">
        <v>583010</v>
      </c>
      <c r="L10" s="270">
        <v>6010</v>
      </c>
      <c r="M10" s="271">
        <v>5713</v>
      </c>
      <c r="N10" s="272">
        <v>5.2</v>
      </c>
    </row>
    <row r="11" spans="1:16" ht="13.5" customHeight="1">
      <c r="A11" s="250"/>
      <c r="B11" s="246"/>
      <c r="C11" s="246"/>
      <c r="D11" s="246"/>
      <c r="E11" s="246"/>
      <c r="F11" s="246"/>
      <c r="G11" s="1122" t="s">
        <v>483</v>
      </c>
      <c r="H11" s="1123"/>
      <c r="I11" s="1123"/>
      <c r="J11" s="1124"/>
      <c r="K11" s="269">
        <v>16639</v>
      </c>
      <c r="L11" s="270">
        <v>172</v>
      </c>
      <c r="M11" s="271">
        <v>5796</v>
      </c>
      <c r="N11" s="272">
        <v>-97</v>
      </c>
    </row>
    <row r="12" spans="1:16" ht="13.5" customHeight="1">
      <c r="A12" s="250"/>
      <c r="B12" s="246"/>
      <c r="C12" s="246"/>
      <c r="D12" s="246"/>
      <c r="E12" s="246"/>
      <c r="F12" s="246"/>
      <c r="G12" s="1122" t="s">
        <v>484</v>
      </c>
      <c r="H12" s="1123"/>
      <c r="I12" s="1123"/>
      <c r="J12" s="1124"/>
      <c r="K12" s="269" t="s">
        <v>485</v>
      </c>
      <c r="L12" s="270" t="s">
        <v>485</v>
      </c>
      <c r="M12" s="271">
        <v>1167</v>
      </c>
      <c r="N12" s="272" t="s">
        <v>485</v>
      </c>
    </row>
    <row r="13" spans="1:16" ht="13.5" customHeight="1">
      <c r="A13" s="250"/>
      <c r="B13" s="246"/>
      <c r="C13" s="246"/>
      <c r="D13" s="246"/>
      <c r="E13" s="246"/>
      <c r="F13" s="246"/>
      <c r="G13" s="1122" t="s">
        <v>486</v>
      </c>
      <c r="H13" s="1123"/>
      <c r="I13" s="1123"/>
      <c r="J13" s="1124"/>
      <c r="K13" s="269" t="s">
        <v>485</v>
      </c>
      <c r="L13" s="270" t="s">
        <v>485</v>
      </c>
      <c r="M13" s="271">
        <v>0</v>
      </c>
      <c r="N13" s="272" t="s">
        <v>485</v>
      </c>
    </row>
    <row r="14" spans="1:16" ht="13.5" customHeight="1">
      <c r="A14" s="250"/>
      <c r="B14" s="246"/>
      <c r="C14" s="246"/>
      <c r="D14" s="246"/>
      <c r="E14" s="246"/>
      <c r="F14" s="246"/>
      <c r="G14" s="1122" t="s">
        <v>487</v>
      </c>
      <c r="H14" s="1123"/>
      <c r="I14" s="1123"/>
      <c r="J14" s="1124"/>
      <c r="K14" s="269">
        <v>212464</v>
      </c>
      <c r="L14" s="270">
        <v>2190</v>
      </c>
      <c r="M14" s="271">
        <v>2337</v>
      </c>
      <c r="N14" s="272">
        <v>-6.3</v>
      </c>
    </row>
    <row r="15" spans="1:16" ht="13.5" customHeight="1">
      <c r="A15" s="250"/>
      <c r="B15" s="246"/>
      <c r="C15" s="246"/>
      <c r="D15" s="246"/>
      <c r="E15" s="246"/>
      <c r="F15" s="246"/>
      <c r="G15" s="1122" t="s">
        <v>488</v>
      </c>
      <c r="H15" s="1123"/>
      <c r="I15" s="1123"/>
      <c r="J15" s="1124"/>
      <c r="K15" s="269">
        <v>47688</v>
      </c>
      <c r="L15" s="270">
        <v>492</v>
      </c>
      <c r="M15" s="271">
        <v>1594</v>
      </c>
      <c r="N15" s="272">
        <v>-69.099999999999994</v>
      </c>
    </row>
    <row r="16" spans="1:16">
      <c r="A16" s="250"/>
      <c r="B16" s="246"/>
      <c r="C16" s="246"/>
      <c r="D16" s="246"/>
      <c r="E16" s="246"/>
      <c r="F16" s="246"/>
      <c r="G16" s="1125" t="s">
        <v>489</v>
      </c>
      <c r="H16" s="1126"/>
      <c r="I16" s="1126"/>
      <c r="J16" s="1127"/>
      <c r="K16" s="270">
        <v>-745032</v>
      </c>
      <c r="L16" s="270">
        <v>-7680</v>
      </c>
      <c r="M16" s="271">
        <v>-5993</v>
      </c>
      <c r="N16" s="272">
        <v>28.1</v>
      </c>
    </row>
    <row r="17" spans="1:16">
      <c r="A17" s="250"/>
      <c r="B17" s="246"/>
      <c r="C17" s="246"/>
      <c r="D17" s="246"/>
      <c r="E17" s="246"/>
      <c r="F17" s="246"/>
      <c r="G17" s="1125" t="s">
        <v>169</v>
      </c>
      <c r="H17" s="1126"/>
      <c r="I17" s="1126"/>
      <c r="J17" s="1127"/>
      <c r="K17" s="270">
        <v>7673649</v>
      </c>
      <c r="L17" s="270">
        <v>79102</v>
      </c>
      <c r="M17" s="271">
        <v>72665</v>
      </c>
      <c r="N17" s="272">
        <v>8.9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17" t="s">
        <v>494</v>
      </c>
      <c r="H21" s="1118"/>
      <c r="I21" s="1118"/>
      <c r="J21" s="1119"/>
      <c r="K21" s="282">
        <v>8.6199999999999992</v>
      </c>
      <c r="L21" s="283">
        <v>7.22</v>
      </c>
      <c r="M21" s="284">
        <v>1.4</v>
      </c>
      <c r="N21" s="251"/>
      <c r="O21" s="285"/>
      <c r="P21" s="281"/>
    </row>
    <row r="22" spans="1:16" s="286" customFormat="1">
      <c r="A22" s="281"/>
      <c r="B22" s="251"/>
      <c r="C22" s="251"/>
      <c r="D22" s="251"/>
      <c r="E22" s="251"/>
      <c r="F22" s="251"/>
      <c r="G22" s="1117" t="s">
        <v>495</v>
      </c>
      <c r="H22" s="1118"/>
      <c r="I22" s="1118"/>
      <c r="J22" s="1119"/>
      <c r="K22" s="287">
        <v>98.7</v>
      </c>
      <c r="L22" s="288">
        <v>98.4</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20" t="s">
        <v>476</v>
      </c>
      <c r="L30" s="256"/>
      <c r="M30" s="257" t="s">
        <v>477</v>
      </c>
      <c r="N30" s="258"/>
    </row>
    <row r="31" spans="1:16">
      <c r="A31" s="250"/>
      <c r="B31" s="246"/>
      <c r="C31" s="246"/>
      <c r="D31" s="246"/>
      <c r="E31" s="246"/>
      <c r="F31" s="246"/>
      <c r="G31" s="259"/>
      <c r="H31" s="260"/>
      <c r="I31" s="260"/>
      <c r="J31" s="261"/>
      <c r="K31" s="1121"/>
      <c r="L31" s="262" t="s">
        <v>478</v>
      </c>
      <c r="M31" s="263" t="s">
        <v>479</v>
      </c>
      <c r="N31" s="264" t="s">
        <v>480</v>
      </c>
    </row>
    <row r="32" spans="1:16" ht="27" customHeight="1">
      <c r="A32" s="250"/>
      <c r="B32" s="246"/>
      <c r="C32" s="246"/>
      <c r="D32" s="246"/>
      <c r="E32" s="246"/>
      <c r="F32" s="246"/>
      <c r="G32" s="1133" t="s">
        <v>499</v>
      </c>
      <c r="H32" s="1134"/>
      <c r="I32" s="1134"/>
      <c r="J32" s="1135"/>
      <c r="K32" s="296">
        <v>5922191</v>
      </c>
      <c r="L32" s="296">
        <v>61048</v>
      </c>
      <c r="M32" s="297">
        <v>39687</v>
      </c>
      <c r="N32" s="298">
        <v>53.8</v>
      </c>
    </row>
    <row r="33" spans="1:16" ht="13.5" customHeight="1">
      <c r="A33" s="250"/>
      <c r="B33" s="246"/>
      <c r="C33" s="246"/>
      <c r="D33" s="246"/>
      <c r="E33" s="246"/>
      <c r="F33" s="246"/>
      <c r="G33" s="1133" t="s">
        <v>500</v>
      </c>
      <c r="H33" s="1134"/>
      <c r="I33" s="1134"/>
      <c r="J33" s="1135"/>
      <c r="K33" s="296" t="s">
        <v>485</v>
      </c>
      <c r="L33" s="296" t="s">
        <v>485</v>
      </c>
      <c r="M33" s="297" t="s">
        <v>485</v>
      </c>
      <c r="N33" s="298" t="s">
        <v>485</v>
      </c>
    </row>
    <row r="34" spans="1:16" ht="27" customHeight="1">
      <c r="A34" s="250"/>
      <c r="B34" s="246"/>
      <c r="C34" s="246"/>
      <c r="D34" s="246"/>
      <c r="E34" s="246"/>
      <c r="F34" s="246"/>
      <c r="G34" s="1133" t="s">
        <v>501</v>
      </c>
      <c r="H34" s="1134"/>
      <c r="I34" s="1134"/>
      <c r="J34" s="1135"/>
      <c r="K34" s="296" t="s">
        <v>485</v>
      </c>
      <c r="L34" s="296" t="s">
        <v>485</v>
      </c>
      <c r="M34" s="297">
        <v>56</v>
      </c>
      <c r="N34" s="298" t="s">
        <v>485</v>
      </c>
    </row>
    <row r="35" spans="1:16" ht="27" customHeight="1">
      <c r="A35" s="250"/>
      <c r="B35" s="246"/>
      <c r="C35" s="246"/>
      <c r="D35" s="246"/>
      <c r="E35" s="246"/>
      <c r="F35" s="246"/>
      <c r="G35" s="1133" t="s">
        <v>502</v>
      </c>
      <c r="H35" s="1134"/>
      <c r="I35" s="1134"/>
      <c r="J35" s="1135"/>
      <c r="K35" s="296">
        <v>1388102</v>
      </c>
      <c r="L35" s="296">
        <v>14309</v>
      </c>
      <c r="M35" s="297">
        <v>13696</v>
      </c>
      <c r="N35" s="298">
        <v>4.5</v>
      </c>
    </row>
    <row r="36" spans="1:16" ht="27" customHeight="1">
      <c r="A36" s="250"/>
      <c r="B36" s="246"/>
      <c r="C36" s="246"/>
      <c r="D36" s="246"/>
      <c r="E36" s="246"/>
      <c r="F36" s="246"/>
      <c r="G36" s="1133" t="s">
        <v>503</v>
      </c>
      <c r="H36" s="1134"/>
      <c r="I36" s="1134"/>
      <c r="J36" s="1135"/>
      <c r="K36" s="296">
        <v>9189</v>
      </c>
      <c r="L36" s="296">
        <v>95</v>
      </c>
      <c r="M36" s="297">
        <v>1733</v>
      </c>
      <c r="N36" s="298">
        <v>-94.5</v>
      </c>
    </row>
    <row r="37" spans="1:16" ht="13.5" customHeight="1">
      <c r="A37" s="250"/>
      <c r="B37" s="246"/>
      <c r="C37" s="246"/>
      <c r="D37" s="246"/>
      <c r="E37" s="246"/>
      <c r="F37" s="246"/>
      <c r="G37" s="1133" t="s">
        <v>504</v>
      </c>
      <c r="H37" s="1134"/>
      <c r="I37" s="1134"/>
      <c r="J37" s="1135"/>
      <c r="K37" s="296">
        <v>42959</v>
      </c>
      <c r="L37" s="296">
        <v>443</v>
      </c>
      <c r="M37" s="297">
        <v>790</v>
      </c>
      <c r="N37" s="298">
        <v>-43.9</v>
      </c>
    </row>
    <row r="38" spans="1:16" ht="27" customHeight="1">
      <c r="A38" s="250"/>
      <c r="B38" s="246"/>
      <c r="C38" s="246"/>
      <c r="D38" s="246"/>
      <c r="E38" s="246"/>
      <c r="F38" s="246"/>
      <c r="G38" s="1136" t="s">
        <v>505</v>
      </c>
      <c r="H38" s="1137"/>
      <c r="I38" s="1137"/>
      <c r="J38" s="1138"/>
      <c r="K38" s="299">
        <v>2097</v>
      </c>
      <c r="L38" s="299">
        <v>22</v>
      </c>
      <c r="M38" s="300">
        <v>1</v>
      </c>
      <c r="N38" s="301">
        <v>2100</v>
      </c>
      <c r="O38" s="295"/>
    </row>
    <row r="39" spans="1:16">
      <c r="A39" s="250"/>
      <c r="B39" s="246"/>
      <c r="C39" s="246"/>
      <c r="D39" s="246"/>
      <c r="E39" s="246"/>
      <c r="F39" s="246"/>
      <c r="G39" s="1136" t="s">
        <v>506</v>
      </c>
      <c r="H39" s="1137"/>
      <c r="I39" s="1137"/>
      <c r="J39" s="1138"/>
      <c r="K39" s="302">
        <v>-863405</v>
      </c>
      <c r="L39" s="302">
        <v>-8900</v>
      </c>
      <c r="M39" s="303">
        <v>-5521</v>
      </c>
      <c r="N39" s="304">
        <v>61.2</v>
      </c>
      <c r="O39" s="295"/>
    </row>
    <row r="40" spans="1:16" ht="27" customHeight="1">
      <c r="A40" s="250"/>
      <c r="B40" s="246"/>
      <c r="C40" s="246"/>
      <c r="D40" s="246"/>
      <c r="E40" s="246"/>
      <c r="F40" s="246"/>
      <c r="G40" s="1133" t="s">
        <v>507</v>
      </c>
      <c r="H40" s="1134"/>
      <c r="I40" s="1134"/>
      <c r="J40" s="1135"/>
      <c r="K40" s="302">
        <v>-5014664</v>
      </c>
      <c r="L40" s="302">
        <v>-51693</v>
      </c>
      <c r="M40" s="303">
        <v>-35785</v>
      </c>
      <c r="N40" s="304">
        <v>44.5</v>
      </c>
      <c r="O40" s="295"/>
    </row>
    <row r="41" spans="1:16">
      <c r="A41" s="250"/>
      <c r="B41" s="246"/>
      <c r="C41" s="246"/>
      <c r="D41" s="246"/>
      <c r="E41" s="246"/>
      <c r="F41" s="246"/>
      <c r="G41" s="1139" t="s">
        <v>280</v>
      </c>
      <c r="H41" s="1140"/>
      <c r="I41" s="1140"/>
      <c r="J41" s="1141"/>
      <c r="K41" s="296">
        <v>1486469</v>
      </c>
      <c r="L41" s="302">
        <v>15323</v>
      </c>
      <c r="M41" s="303">
        <v>14658</v>
      </c>
      <c r="N41" s="304">
        <v>4.5</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28" t="s">
        <v>476</v>
      </c>
      <c r="J49" s="1130" t="s">
        <v>511</v>
      </c>
      <c r="K49" s="1131"/>
      <c r="L49" s="1131"/>
      <c r="M49" s="1131"/>
      <c r="N49" s="1132"/>
    </row>
    <row r="50" spans="1:14">
      <c r="A50" s="250"/>
      <c r="B50" s="246"/>
      <c r="C50" s="246"/>
      <c r="D50" s="246"/>
      <c r="E50" s="246"/>
      <c r="F50" s="246"/>
      <c r="G50" s="314"/>
      <c r="H50" s="315"/>
      <c r="I50" s="1129"/>
      <c r="J50" s="316" t="s">
        <v>512</v>
      </c>
      <c r="K50" s="317" t="s">
        <v>513</v>
      </c>
      <c r="L50" s="318" t="s">
        <v>514</v>
      </c>
      <c r="M50" s="319" t="s">
        <v>515</v>
      </c>
      <c r="N50" s="320" t="s">
        <v>516</v>
      </c>
    </row>
    <row r="51" spans="1:14">
      <c r="A51" s="250"/>
      <c r="B51" s="246"/>
      <c r="C51" s="246"/>
      <c r="D51" s="246"/>
      <c r="E51" s="246"/>
      <c r="F51" s="246"/>
      <c r="G51" s="312" t="s">
        <v>517</v>
      </c>
      <c r="H51" s="313"/>
      <c r="I51" s="321">
        <v>8953757</v>
      </c>
      <c r="J51" s="322">
        <v>89616</v>
      </c>
      <c r="K51" s="323">
        <v>61.5</v>
      </c>
      <c r="L51" s="324">
        <v>43493</v>
      </c>
      <c r="M51" s="325">
        <v>5</v>
      </c>
      <c r="N51" s="326">
        <v>56.5</v>
      </c>
    </row>
    <row r="52" spans="1:14">
      <c r="A52" s="250"/>
      <c r="B52" s="246"/>
      <c r="C52" s="246"/>
      <c r="D52" s="246"/>
      <c r="E52" s="246"/>
      <c r="F52" s="246"/>
      <c r="G52" s="327"/>
      <c r="H52" s="328" t="s">
        <v>518</v>
      </c>
      <c r="I52" s="329">
        <v>5207215</v>
      </c>
      <c r="J52" s="330">
        <v>52118</v>
      </c>
      <c r="K52" s="331">
        <v>55.6</v>
      </c>
      <c r="L52" s="332">
        <v>23254</v>
      </c>
      <c r="M52" s="333">
        <v>4</v>
      </c>
      <c r="N52" s="334">
        <v>51.6</v>
      </c>
    </row>
    <row r="53" spans="1:14">
      <c r="A53" s="250"/>
      <c r="B53" s="246"/>
      <c r="C53" s="246"/>
      <c r="D53" s="246"/>
      <c r="E53" s="246"/>
      <c r="F53" s="246"/>
      <c r="G53" s="312" t="s">
        <v>519</v>
      </c>
      <c r="H53" s="313"/>
      <c r="I53" s="321">
        <v>7513047</v>
      </c>
      <c r="J53" s="322">
        <v>75534</v>
      </c>
      <c r="K53" s="323">
        <v>-15.7</v>
      </c>
      <c r="L53" s="324">
        <v>50840</v>
      </c>
      <c r="M53" s="325">
        <v>16.899999999999999</v>
      </c>
      <c r="N53" s="326">
        <v>-32.6</v>
      </c>
    </row>
    <row r="54" spans="1:14">
      <c r="A54" s="250"/>
      <c r="B54" s="246"/>
      <c r="C54" s="246"/>
      <c r="D54" s="246"/>
      <c r="E54" s="246"/>
      <c r="F54" s="246"/>
      <c r="G54" s="327"/>
      <c r="H54" s="328" t="s">
        <v>518</v>
      </c>
      <c r="I54" s="329">
        <v>3208376</v>
      </c>
      <c r="J54" s="330">
        <v>32256</v>
      </c>
      <c r="K54" s="331">
        <v>-38.1</v>
      </c>
      <c r="L54" s="332">
        <v>25367</v>
      </c>
      <c r="M54" s="333">
        <v>9.1</v>
      </c>
      <c r="N54" s="334">
        <v>-47.2</v>
      </c>
    </row>
    <row r="55" spans="1:14">
      <c r="A55" s="250"/>
      <c r="B55" s="246"/>
      <c r="C55" s="246"/>
      <c r="D55" s="246"/>
      <c r="E55" s="246"/>
      <c r="F55" s="246"/>
      <c r="G55" s="312" t="s">
        <v>520</v>
      </c>
      <c r="H55" s="313"/>
      <c r="I55" s="321">
        <v>6904926</v>
      </c>
      <c r="J55" s="322">
        <v>69937</v>
      </c>
      <c r="K55" s="323">
        <v>-7.4</v>
      </c>
      <c r="L55" s="324">
        <v>53605</v>
      </c>
      <c r="M55" s="325">
        <v>5.4</v>
      </c>
      <c r="N55" s="326">
        <v>-12.8</v>
      </c>
    </row>
    <row r="56" spans="1:14">
      <c r="A56" s="250"/>
      <c r="B56" s="246"/>
      <c r="C56" s="246"/>
      <c r="D56" s="246"/>
      <c r="E56" s="246"/>
      <c r="F56" s="246"/>
      <c r="G56" s="327"/>
      <c r="H56" s="328" t="s">
        <v>518</v>
      </c>
      <c r="I56" s="329">
        <v>3983792</v>
      </c>
      <c r="J56" s="330">
        <v>40350</v>
      </c>
      <c r="K56" s="331">
        <v>25.1</v>
      </c>
      <c r="L56" s="332">
        <v>28343</v>
      </c>
      <c r="M56" s="333">
        <v>11.7</v>
      </c>
      <c r="N56" s="334">
        <v>13.4</v>
      </c>
    </row>
    <row r="57" spans="1:14">
      <c r="A57" s="250"/>
      <c r="B57" s="246"/>
      <c r="C57" s="246"/>
      <c r="D57" s="246"/>
      <c r="E57" s="246"/>
      <c r="F57" s="246"/>
      <c r="G57" s="312" t="s">
        <v>521</v>
      </c>
      <c r="H57" s="313"/>
      <c r="I57" s="321">
        <v>7745129</v>
      </c>
      <c r="J57" s="322">
        <v>79135</v>
      </c>
      <c r="K57" s="323">
        <v>13.2</v>
      </c>
      <c r="L57" s="324">
        <v>92247</v>
      </c>
      <c r="M57" s="325">
        <v>72.099999999999994</v>
      </c>
      <c r="N57" s="326">
        <v>-58.9</v>
      </c>
    </row>
    <row r="58" spans="1:14">
      <c r="A58" s="250"/>
      <c r="B58" s="246"/>
      <c r="C58" s="246"/>
      <c r="D58" s="246"/>
      <c r="E58" s="246"/>
      <c r="F58" s="246"/>
      <c r="G58" s="327"/>
      <c r="H58" s="328" t="s">
        <v>518</v>
      </c>
      <c r="I58" s="329">
        <v>3894998</v>
      </c>
      <c r="J58" s="330">
        <v>39797</v>
      </c>
      <c r="K58" s="331">
        <v>-1.4</v>
      </c>
      <c r="L58" s="332">
        <v>37204</v>
      </c>
      <c r="M58" s="333">
        <v>31.3</v>
      </c>
      <c r="N58" s="334">
        <v>-32.700000000000003</v>
      </c>
    </row>
    <row r="59" spans="1:14">
      <c r="A59" s="250"/>
      <c r="B59" s="246"/>
      <c r="C59" s="246"/>
      <c r="D59" s="246"/>
      <c r="E59" s="246"/>
      <c r="F59" s="246"/>
      <c r="G59" s="312" t="s">
        <v>522</v>
      </c>
      <c r="H59" s="313"/>
      <c r="I59" s="321">
        <v>10863618</v>
      </c>
      <c r="J59" s="322">
        <v>111986</v>
      </c>
      <c r="K59" s="323">
        <v>41.5</v>
      </c>
      <c r="L59" s="324">
        <v>57295</v>
      </c>
      <c r="M59" s="325">
        <v>-37.9</v>
      </c>
      <c r="N59" s="326">
        <v>79.400000000000006</v>
      </c>
    </row>
    <row r="60" spans="1:14">
      <c r="A60" s="250"/>
      <c r="B60" s="246"/>
      <c r="C60" s="246"/>
      <c r="D60" s="246"/>
      <c r="E60" s="246"/>
      <c r="F60" s="246"/>
      <c r="G60" s="327"/>
      <c r="H60" s="328" t="s">
        <v>518</v>
      </c>
      <c r="I60" s="335">
        <v>6830603</v>
      </c>
      <c r="J60" s="330">
        <v>70412</v>
      </c>
      <c r="K60" s="331">
        <v>76.900000000000006</v>
      </c>
      <c r="L60" s="332">
        <v>32771</v>
      </c>
      <c r="M60" s="333">
        <v>-11.9</v>
      </c>
      <c r="N60" s="334">
        <v>88.8</v>
      </c>
    </row>
    <row r="61" spans="1:14">
      <c r="A61" s="250"/>
      <c r="B61" s="246"/>
      <c r="C61" s="246"/>
      <c r="D61" s="246"/>
      <c r="E61" s="246"/>
      <c r="F61" s="246"/>
      <c r="G61" s="312" t="s">
        <v>523</v>
      </c>
      <c r="H61" s="336"/>
      <c r="I61" s="337">
        <v>8396095</v>
      </c>
      <c r="J61" s="338">
        <v>85242</v>
      </c>
      <c r="K61" s="339">
        <v>18.600000000000001</v>
      </c>
      <c r="L61" s="340">
        <v>59496</v>
      </c>
      <c r="M61" s="341">
        <v>12.3</v>
      </c>
      <c r="N61" s="326">
        <v>6.3</v>
      </c>
    </row>
    <row r="62" spans="1:14">
      <c r="A62" s="250"/>
      <c r="B62" s="246"/>
      <c r="C62" s="246"/>
      <c r="D62" s="246"/>
      <c r="E62" s="246"/>
      <c r="F62" s="246"/>
      <c r="G62" s="327"/>
      <c r="H62" s="328" t="s">
        <v>518</v>
      </c>
      <c r="I62" s="329">
        <v>4624997</v>
      </c>
      <c r="J62" s="330">
        <v>46987</v>
      </c>
      <c r="K62" s="331">
        <v>23.6</v>
      </c>
      <c r="L62" s="332">
        <v>29388</v>
      </c>
      <c r="M62" s="333">
        <v>8.8000000000000007</v>
      </c>
      <c r="N62" s="334">
        <v>14.8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42" t="s">
        <v>3</v>
      </c>
      <c r="D47" s="1142"/>
      <c r="E47" s="1143"/>
      <c r="F47" s="11">
        <v>15.29</v>
      </c>
      <c r="G47" s="12">
        <v>16.95</v>
      </c>
      <c r="H47" s="12">
        <v>21.71</v>
      </c>
      <c r="I47" s="12">
        <v>21.63</v>
      </c>
      <c r="J47" s="13">
        <v>21.93</v>
      </c>
    </row>
    <row r="48" spans="2:10" ht="57.75" customHeight="1">
      <c r="B48" s="14"/>
      <c r="C48" s="1144" t="s">
        <v>4</v>
      </c>
      <c r="D48" s="1144"/>
      <c r="E48" s="1145"/>
      <c r="F48" s="15">
        <v>3.06</v>
      </c>
      <c r="G48" s="16">
        <v>2.98</v>
      </c>
      <c r="H48" s="16">
        <v>2.13</v>
      </c>
      <c r="I48" s="16">
        <v>3.32</v>
      </c>
      <c r="J48" s="17">
        <v>2.63</v>
      </c>
    </row>
    <row r="49" spans="2:10" ht="57.75" customHeight="1" thickBot="1">
      <c r="B49" s="18"/>
      <c r="C49" s="1146" t="s">
        <v>5</v>
      </c>
      <c r="D49" s="1146"/>
      <c r="E49" s="1147"/>
      <c r="F49" s="19">
        <v>5.6</v>
      </c>
      <c r="G49" s="20">
        <v>5.48</v>
      </c>
      <c r="H49" s="20">
        <v>9.02</v>
      </c>
      <c r="I49" s="20">
        <v>4.33</v>
      </c>
      <c r="J49" s="21">
        <v>3.33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吉原 力</cp:lastModifiedBy>
  <cp:lastPrinted>2018-02-26T08:00:27Z</cp:lastPrinted>
  <dcterms:created xsi:type="dcterms:W3CDTF">2018-01-24T05:57:37Z</dcterms:created>
  <dcterms:modified xsi:type="dcterms:W3CDTF">2018-02-28T07:13:43Z</dcterms:modified>
  <cp:category/>
</cp:coreProperties>
</file>