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県回答\"/>
    </mc:Choice>
  </mc:AlternateContent>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<sst xmlns="http://schemas.openxmlformats.org/spreadsheetml/2006/main" count="221" uniqueCount="111">
  <si>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</si>
  <si>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</si>
  <si>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</si>
  <si>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</si>
  <si>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</si>
  <si>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</si>
  <si>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</si>
  <si>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</si>
  <si>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</si>
  <si>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</si>
  <si>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</si>
  <si>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</si>
  <si>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</si>
  <si>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</si>
  <si>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</si>
  <si>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</si>
  <si>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</si>
  <si>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</si>
  <si>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</si>
  <si>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</si>
  <si>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</si>
  <si>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</si>
  <si>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</si>
  <si>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</si>
  <si>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</si>
  <si>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</si>
  <si>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</si>
  <si>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</si>
  <si>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</si>
  <si>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</si>
  <si>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</si>
  <si>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</si>
  <si>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</si>
  <si>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</si>
  <si>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</si>
  <si>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</si>
  <si>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</si>
  <si>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</si>
  <si>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</si>
  <si>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</si>
  <si>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</si>
  <si>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</si>
  <si>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</si>
  <si>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</si>
  <si>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</si>
  <si>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</si>
  <si>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</si>
  <si>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</si>
  <si>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</si>
  <si>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</si>
  <si>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</si>
  <si>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</si>
  <si>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</si>
  <si>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</si>
  <si>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</si>
  <si>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</si>
  <si>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</si>
  <si>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</si>
  <si>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</si>
  <si>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</si>
  <si>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</si>
  <si>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</si>
  <si>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</si>
  <si>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</si>
  <si>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</si>
  <si>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</si>
  <si>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</si>
  <si>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</si>
  <si>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</si>
  <si>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</si>
  <si>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</si>
  <si>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</si>
  <si>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</si>
  <si>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</si>
  <si>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</si>
  <si>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</si>
  <si>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</si>
  <si>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</si>
  <si>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</si>
  <si>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</si>
  <si>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</si>
  <si>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</si>
  <si>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</si>
  <si>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</si>
  <si>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</si>
  <si>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</si>
  <si>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</si>
  <si>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</si>
  <si>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</si>
  <si>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</si>
  <si>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</si>
  <si>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</si>
  <si>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</si>
  <si>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</si>
  <si>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</si>
  <si>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</si>
  <si>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</si>
  <si>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</si>
  <si>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</si>
  <si>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</si>
  <si>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</si>
  <si>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</si>
  <si>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</si>
  <si>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</si>
  <si>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</si>
  <si>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</si>
  <si>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</si>
  <si>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</si>
  <si>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使用開始後まもないため，管渠等の老朽化調査を行っていません。
　【今後】
　　計画的な修繕・更新を行なうとともに長寿命化
　　計画を策定します。</t>
    <rPh sb="63" eb="65">
      <t>ケイカク</t>
    </rPh>
    <rPh sb="66" eb="68">
      <t>サクテイ</t>
    </rPh>
    <phoneticPr fontId="4"/>
  </si>
  <si>
    <t>　経営の効率性，健全性，透明性を確保するために企業会計化を目指し固定資産調査を実施しています。平成28年度中に経営戦略を策定しましたが，企業会計化後に固定資産調査の結果を踏まえ，使用料の改定のための経営戦略の見直しが必要になってくると考えられます。
　今後は機能診断調査及び長寿命化計画を策定とともに公共下水道等との経営の一本化が必要であると考えます。</t>
    <rPh sb="23" eb="25">
      <t>キギョウ</t>
    </rPh>
    <rPh sb="25" eb="27">
      <t>カイケイ</t>
    </rPh>
    <rPh sb="27" eb="28">
      <t>カ</t>
    </rPh>
    <rPh sb="29" eb="31">
      <t>メザ</t>
    </rPh>
    <rPh sb="47" eb="49">
      <t>ヘイセイ</t>
    </rPh>
    <rPh sb="51" eb="53">
      <t>ネンド</t>
    </rPh>
    <rPh sb="53" eb="54">
      <t>チュウ</t>
    </rPh>
    <rPh sb="55" eb="57">
      <t>ケイエイ</t>
    </rPh>
    <rPh sb="57" eb="59">
      <t>センリャク</t>
    </rPh>
    <rPh sb="60" eb="62">
      <t>サクテイ</t>
    </rPh>
    <rPh sb="68" eb="70">
      <t>キギョウ</t>
    </rPh>
    <rPh sb="70" eb="72">
      <t>カイケイ</t>
    </rPh>
    <rPh sb="72" eb="73">
      <t>カ</t>
    </rPh>
    <rPh sb="73" eb="74">
      <t>ゴ</t>
    </rPh>
    <rPh sb="75" eb="77">
      <t>コテイ</t>
    </rPh>
    <rPh sb="77" eb="79">
      <t>シサン</t>
    </rPh>
    <rPh sb="79" eb="81">
      <t>チョウサ</t>
    </rPh>
    <rPh sb="82" eb="84">
      <t>ケッカ</t>
    </rPh>
    <rPh sb="85" eb="86">
      <t>フ</t>
    </rPh>
    <rPh sb="93" eb="95">
      <t>カイテイ</t>
    </rPh>
    <rPh sb="99" eb="101">
      <t>ケイエイ</t>
    </rPh>
    <rPh sb="101" eb="103">
      <t>センリャク</t>
    </rPh>
    <rPh sb="104" eb="106">
      <t>ミナオ</t>
    </rPh>
    <rPh sb="108" eb="110">
      <t>ヒツヨウ</t>
    </rPh>
    <rPh sb="117" eb="118">
      <t>カンガ</t>
    </rPh>
    <rPh sb="126" eb="128">
      <t>コンゴ</t>
    </rPh>
    <rPh sb="171" eb="172">
      <t>カンガ</t>
    </rPh>
    <phoneticPr fontId="4"/>
  </si>
  <si>
    <t>○収益的収支比率
　　平成15年より供用開始し，事業区域の整備は平成27年度
　　で終了しています。
    収益的収支比率が100％を下回っています。これは地方
　　債償還額が大きく影響しているためです。償還は平成
　　31年度から平成35年度をピークに，平成55年度まで継続
　　するため，その間は比率を100％にすることは非常に困難と
　　推測されますが，今後より一層の経費の削減と接続率の向
　　上を目指します。
○経費回収率　　
　　経費回収率は，類似団体と比較して高く，ほぼ同じ値で
　　推移しているが，これは大規模な修繕・更新が発生して
　　おらず，管理経費の抑制に努めているためです。
　　但し，管理費用に占める地方債償還金の割合が高く，使
　　用料収入のみでは経営が成り立たない状況にあります。
　　現在実施中の固定資産調査結果等を基に経営戦略を見直
　　し，一層の管理経費の削減と使用料の料金改定等を行う
　　必要があると考えます。
○企業債残高対事業規模比率
　　平成25年度まで地方債を借り入れ整備をしていたこと
　　から，料金収入に対する地方債残高が多いことを示して
　　います。平成28年度は法的化に必要な固定資産調査のた
　　め，法的化債の借り入れを行なっており，その後は借入れ
　　が減少することから，改善されていく予定です。
○汚水処理原価
　　類似団体と比較して低く，ほぼ同じ値で推移していま
　　す。これは供用開始後，大規模な修繕・更新が発生し
　　ておらず，また，管理経費の抑制に努めてきたことに
　　よるものです。今後は経年劣化による修繕・更新を計
　　画的に行っていきます。
○施設利用率・水洗化率
　　供用区域内の人口が減少傾向にあり，また，高齢者
　　世帯率が高くなっているため，類似団体と比較すると
　　低い状況にありますが，今後も普及活動を促進して
　　いきます。</t>
    <rPh sb="36" eb="37">
      <t>ネン</t>
    </rPh>
    <rPh sb="37" eb="38">
      <t>ド</t>
    </rPh>
    <rPh sb="55" eb="58">
      <t>シュウエキテキ</t>
    </rPh>
    <rPh sb="58" eb="60">
      <t>シュウシ</t>
    </rPh>
    <rPh sb="60" eb="62">
      <t>ヒリツ</t>
    </rPh>
    <rPh sb="68" eb="70">
      <t>シタマワ</t>
    </rPh>
    <rPh sb="79" eb="81">
      <t>チホウ</t>
    </rPh>
    <rPh sb="89" eb="90">
      <t>オオ</t>
    </rPh>
    <rPh sb="92" eb="94">
      <t>エイキョウ</t>
    </rPh>
    <rPh sb="103" eb="105">
      <t>ショウカン</t>
    </rPh>
    <rPh sb="106" eb="108">
      <t>ヘイセイ</t>
    </rPh>
    <rPh sb="113" eb="115">
      <t>ネンド</t>
    </rPh>
    <rPh sb="117" eb="119">
      <t>ヘイセイ</t>
    </rPh>
    <rPh sb="121" eb="123">
      <t>ネンド</t>
    </rPh>
    <rPh sb="129" eb="131">
      <t>ヘイセイ</t>
    </rPh>
    <rPh sb="133" eb="135">
      <t>ネンド</t>
    </rPh>
    <rPh sb="137" eb="139">
      <t>ケイゾク</t>
    </rPh>
    <rPh sb="149" eb="150">
      <t>カン</t>
    </rPh>
    <rPh sb="151" eb="153">
      <t>ヒリツ</t>
    </rPh>
    <rPh sb="164" eb="166">
      <t>ヒジョウ</t>
    </rPh>
    <rPh sb="167" eb="169">
      <t>コンナン</t>
    </rPh>
    <rPh sb="173" eb="175">
      <t>スイソク</t>
    </rPh>
    <rPh sb="181" eb="183">
      <t>コンゴ</t>
    </rPh>
    <rPh sb="194" eb="196">
      <t>セツゾク</t>
    </rPh>
    <rPh sb="196" eb="197">
      <t>リツ</t>
    </rPh>
    <rPh sb="204" eb="206">
      <t>メザ</t>
    </rPh>
    <rPh sb="359" eb="361">
      <t>ゲンザイ</t>
    </rPh>
    <rPh sb="363" eb="364">
      <t>チュウ</t>
    </rPh>
    <rPh sb="379" eb="381">
      <t>センリャク</t>
    </rPh>
    <rPh sb="382" eb="384">
      <t>ミナオ</t>
    </rPh>
    <rPh sb="428" eb="429">
      <t>クワダ</t>
    </rPh>
    <rPh sb="503" eb="505">
      <t>ヘイセイ</t>
    </rPh>
    <rPh sb="507" eb="508">
      <t>ネン</t>
    </rPh>
    <rPh sb="508" eb="509">
      <t>ド</t>
    </rPh>
    <rPh sb="514" eb="516">
      <t>ヒツヨウ</t>
    </rPh>
    <rPh sb="540" eb="541">
      <t>オコ</t>
    </rPh>
    <rPh sb="551" eb="553">
      <t>カリイ</t>
    </rPh>
    <rPh sb="558" eb="560">
      <t>ゲンショウ</t>
    </rPh>
    <rPh sb="567" eb="569">
      <t>カイゼン</t>
    </rPh>
    <rPh sb="574" eb="576">
      <t>ヨテイ</t>
    </rPh>
    <rPh sb="678" eb="68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</si>
</sst>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0" fillId="0" borderId="0" xfId="0"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573232"/>
        <c:axId val="34392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343573232"/>
        <c:axId val="343929768"/>
      </c:lineChart>
      <c:dateAx>
        <c:axId val="343573232"/>
        <c:scaling>
          <c:orientation val="minMax"/>
        </c:scaling>
        <c:delete val="1"/>
        <c:axPos val="b"/>
        <c:numFmt formatCode="ge" sourceLinked="1"/>
        <c:majorTickMark val="none"/>
        <c:minorTickMark val="none"/>
        <c:tickLblPos val="none"/>
        <c:crossAx val="343929768"/>
        <c:crosses val="autoZero"/>
        <c:auto val="1"/>
        <c:lblOffset val="100"/>
        <c:baseTimeUnit val="years"/>
      </c:dateAx>
      <c:valAx>
        <c:axId val="34392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7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28</c:v>
                </c:pt>
                <c:pt idx="1">
                  <c:v>28</c:v>
                </c:pt>
                <c:pt idx="2">
                  <c:v>28.33</c:v>
                </c:pt>
                <c:pt idx="3">
                  <c:v>29</c:v>
                </c:pt>
                <c:pt idx="4">
                  <c:v>29.33</c:v>
                </c:pt>
              </c:numCache>
            </c:numRef>
          </c:val>
        </c:ser>
        <c:dLbls>
          <c:showLegendKey val="0"/>
          <c:showVal val="0"/>
          <c:showCatName val="0"/>
          <c:showSerName val="0"/>
          <c:showPercent val="0"/>
          <c:showBubbleSize val="0"/>
        </c:dLbls>
        <c:gapWidth val="150"/>
        <c:axId val="345149800"/>
        <c:axId val="34515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345149800"/>
        <c:axId val="345150192"/>
      </c:lineChart>
      <c:dateAx>
        <c:axId val="345149800"/>
        <c:scaling>
          <c:orientation val="minMax"/>
        </c:scaling>
        <c:delete val="1"/>
        <c:axPos val="b"/>
        <c:numFmt formatCode="ge" sourceLinked="1"/>
        <c:majorTickMark val="none"/>
        <c:minorTickMark val="none"/>
        <c:tickLblPos val="none"/>
        <c:crossAx val="345150192"/>
        <c:crosses val="autoZero"/>
        <c:auto val="1"/>
        <c:lblOffset val="100"/>
        <c:baseTimeUnit val="years"/>
      </c:dateAx>
      <c:valAx>
        <c:axId val="34515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4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49.54</c:v>
                </c:pt>
                <c:pt idx="1">
                  <c:v>49.54</c:v>
                </c:pt>
                <c:pt idx="2">
                  <c:v>49.54</c:v>
                </c:pt>
                <c:pt idx="3">
                  <c:v>50.17</c:v>
                </c:pt>
                <c:pt idx="4">
                  <c:v>51.24</c:v>
                </c:pt>
              </c:numCache>
            </c:numRef>
          </c:val>
        </c:ser>
        <c:dLbls>
          <c:showLegendKey val="0"/>
          <c:showVal val="0"/>
          <c:showCatName val="0"/>
          <c:showSerName val="0"/>
          <c:showPercent val="0"/>
          <c:showBubbleSize val="0"/>
        </c:dLbls>
        <c:gapWidth val="150"/>
        <c:axId val="345151368"/>
        <c:axId val="34515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345151368"/>
        <c:axId val="345151760"/>
      </c:lineChart>
      <c:dateAx>
        <c:axId val="345151368"/>
        <c:scaling>
          <c:orientation val="minMax"/>
        </c:scaling>
        <c:delete val="1"/>
        <c:axPos val="b"/>
        <c:numFmt formatCode="ge" sourceLinked="1"/>
        <c:majorTickMark val="none"/>
        <c:minorTickMark val="none"/>
        <c:tickLblPos val="none"/>
        <c:crossAx val="345151760"/>
        <c:crosses val="autoZero"/>
        <c:auto val="1"/>
        <c:lblOffset val="100"/>
        <c:baseTimeUnit val="years"/>
      </c:dateAx>
      <c:valAx>
        <c:axId val="34515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101.46</c:v>
                </c:pt>
                <c:pt idx="1">
                  <c:v>92.62</c:v>
                </c:pt>
                <c:pt idx="2">
                  <c:v>97.59</c:v>
                </c:pt>
                <c:pt idx="3">
                  <c:v>80.41</c:v>
                </c:pt>
                <c:pt idx="4">
                  <c:v>83.59</c:v>
                </c:pt>
              </c:numCache>
            </c:numRef>
          </c:val>
        </c:ser>
        <c:dLbls>
          <c:showLegendKey val="0"/>
          <c:showVal val="0"/>
          <c:showCatName val="0"/>
          <c:showSerName val="0"/>
          <c:showPercent val="0"/>
          <c:showBubbleSize val="0"/>
        </c:dLbls>
        <c:gapWidth val="150"/>
        <c:axId val="344149232"/>
        <c:axId val="3450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149232"/>
        <c:axId val="345011328"/>
      </c:lineChart>
      <c:dateAx>
        <c:axId val="344149232"/>
        <c:scaling>
          <c:orientation val="minMax"/>
        </c:scaling>
        <c:delete val="1"/>
        <c:axPos val="b"/>
        <c:numFmt formatCode="ge" sourceLinked="1"/>
        <c:majorTickMark val="none"/>
        <c:minorTickMark val="none"/>
        <c:tickLblPos val="none"/>
        <c:crossAx val="345011328"/>
        <c:crosses val="autoZero"/>
        <c:auto val="1"/>
        <c:lblOffset val="100"/>
        <c:baseTimeUnit val="years"/>
      </c:dateAx>
      <c:valAx>
        <c:axId val="3450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14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123672"/>
        <c:axId val="3421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123672"/>
        <c:axId val="342124064"/>
      </c:lineChart>
      <c:dateAx>
        <c:axId val="342123672"/>
        <c:scaling>
          <c:orientation val="minMax"/>
        </c:scaling>
        <c:delete val="1"/>
        <c:axPos val="b"/>
        <c:numFmt formatCode="ge" sourceLinked="1"/>
        <c:majorTickMark val="none"/>
        <c:minorTickMark val="none"/>
        <c:tickLblPos val="none"/>
        <c:crossAx val="342124064"/>
        <c:crosses val="autoZero"/>
        <c:auto val="1"/>
        <c:lblOffset val="100"/>
        <c:baseTimeUnit val="years"/>
      </c:dateAx>
      <c:valAx>
        <c:axId val="3421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2125240"/>
        <c:axId val="3421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2125240"/>
        <c:axId val="342125632"/>
      </c:lineChart>
      <c:dateAx>
        <c:axId val="342125240"/>
        <c:scaling>
          <c:orientation val="minMax"/>
        </c:scaling>
        <c:delete val="1"/>
        <c:axPos val="b"/>
        <c:numFmt formatCode="ge" sourceLinked="1"/>
        <c:majorTickMark val="none"/>
        <c:minorTickMark val="none"/>
        <c:tickLblPos val="none"/>
        <c:crossAx val="342125632"/>
        <c:crosses val="autoZero"/>
        <c:auto val="1"/>
        <c:lblOffset val="100"/>
        <c:baseTimeUnit val="years"/>
      </c:dateAx>
      <c:valAx>
        <c:axId val="3421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2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108360"/>
        <c:axId val="3451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108360"/>
        <c:axId val="345108752"/>
      </c:lineChart>
      <c:dateAx>
        <c:axId val="345108360"/>
        <c:scaling>
          <c:orientation val="minMax"/>
        </c:scaling>
        <c:delete val="1"/>
        <c:axPos val="b"/>
        <c:numFmt formatCode="ge" sourceLinked="1"/>
        <c:majorTickMark val="none"/>
        <c:minorTickMark val="none"/>
        <c:tickLblPos val="none"/>
        <c:crossAx val="345108752"/>
        <c:crosses val="autoZero"/>
        <c:auto val="1"/>
        <c:lblOffset val="100"/>
        <c:baseTimeUnit val="years"/>
      </c:dateAx>
      <c:valAx>
        <c:axId val="3451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107968"/>
        <c:axId val="34510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107968"/>
        <c:axId val="345107576"/>
      </c:lineChart>
      <c:dateAx>
        <c:axId val="345107968"/>
        <c:scaling>
          <c:orientation val="minMax"/>
        </c:scaling>
        <c:delete val="1"/>
        <c:axPos val="b"/>
        <c:numFmt formatCode="ge" sourceLinked="1"/>
        <c:majorTickMark val="none"/>
        <c:minorTickMark val="none"/>
        <c:tickLblPos val="none"/>
        <c:crossAx val="345107576"/>
        <c:crosses val="autoZero"/>
        <c:auto val="1"/>
        <c:lblOffset val="100"/>
        <c:baseTimeUnit val="years"/>
      </c:dateAx>
      <c:valAx>
        <c:axId val="3451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2262.85</c:v>
                </c:pt>
                <c:pt idx="1">
                  <c:v>2733.9</c:v>
                </c:pt>
                <c:pt idx="2">
                  <c:v>4102.33</c:v>
                </c:pt>
                <c:pt idx="3">
                  <c:v>3475.13</c:v>
                </c:pt>
                <c:pt idx="4">
                  <c:v>3326.28</c:v>
                </c:pt>
              </c:numCache>
            </c:numRef>
          </c:val>
        </c:ser>
        <c:dLbls>
          <c:showLegendKey val="0"/>
          <c:showVal val="0"/>
          <c:showCatName val="0"/>
          <c:showSerName val="0"/>
          <c:showPercent val="0"/>
          <c:showBubbleSize val="0"/>
        </c:dLbls>
        <c:gapWidth val="150"/>
        <c:axId val="344874480"/>
        <c:axId val="34487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344874480"/>
        <c:axId val="344874872"/>
      </c:lineChart>
      <c:dateAx>
        <c:axId val="344874480"/>
        <c:scaling>
          <c:orientation val="minMax"/>
        </c:scaling>
        <c:delete val="1"/>
        <c:axPos val="b"/>
        <c:numFmt formatCode="ge" sourceLinked="1"/>
        <c:majorTickMark val="none"/>
        <c:minorTickMark val="none"/>
        <c:tickLblPos val="none"/>
        <c:crossAx val="344874872"/>
        <c:crosses val="autoZero"/>
        <c:auto val="1"/>
        <c:lblOffset val="100"/>
        <c:baseTimeUnit val="years"/>
      </c:dateAx>
      <c:valAx>
        <c:axId val="34487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7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68.12</c:v>
                </c:pt>
                <c:pt idx="1">
                  <c:v>65.7</c:v>
                </c:pt>
                <c:pt idx="2">
                  <c:v>67.91</c:v>
                </c:pt>
                <c:pt idx="3">
                  <c:v>71.319999999999993</c:v>
                </c:pt>
                <c:pt idx="4">
                  <c:v>55.04</c:v>
                </c:pt>
              </c:numCache>
            </c:numRef>
          </c:val>
        </c:ser>
        <c:dLbls>
          <c:showLegendKey val="0"/>
          <c:showVal val="0"/>
          <c:showCatName val="0"/>
          <c:showSerName val="0"/>
          <c:showPercent val="0"/>
          <c:showBubbleSize val="0"/>
        </c:dLbls>
        <c:gapWidth val="150"/>
        <c:axId val="345109928"/>
        <c:axId val="34487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345109928"/>
        <c:axId val="344876048"/>
      </c:lineChart>
      <c:dateAx>
        <c:axId val="345109928"/>
        <c:scaling>
          <c:orientation val="minMax"/>
        </c:scaling>
        <c:delete val="1"/>
        <c:axPos val="b"/>
        <c:numFmt formatCode="ge" sourceLinked="1"/>
        <c:majorTickMark val="none"/>
        <c:minorTickMark val="none"/>
        <c:tickLblPos val="none"/>
        <c:crossAx val="344876048"/>
        <c:crosses val="autoZero"/>
        <c:auto val="1"/>
        <c:lblOffset val="100"/>
        <c:baseTimeUnit val="years"/>
      </c:dateAx>
      <c:valAx>
        <c:axId val="34487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211.28</c:v>
                </c:pt>
                <c:pt idx="1">
                  <c:v>218.62</c:v>
                </c:pt>
                <c:pt idx="2">
                  <c:v>218.07</c:v>
                </c:pt>
                <c:pt idx="3">
                  <c:v>215.86</c:v>
                </c:pt>
                <c:pt idx="4">
                  <c:v>284.11</c:v>
                </c:pt>
              </c:numCache>
            </c:numRef>
          </c:val>
        </c:ser>
        <c:dLbls>
          <c:showLegendKey val="0"/>
          <c:showVal val="0"/>
          <c:showCatName val="0"/>
          <c:showSerName val="0"/>
          <c:showPercent val="0"/>
          <c:showBubbleSize val="0"/>
        </c:dLbls>
        <c:gapWidth val="150"/>
        <c:axId val="344877224"/>
        <c:axId val="34487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344877224"/>
        <c:axId val="344877616"/>
      </c:lineChart>
      <c:dateAx>
        <c:axId val="344877224"/>
        <c:scaling>
          <c:orientation val="minMax"/>
        </c:scaling>
        <c:delete val="1"/>
        <c:axPos val="b"/>
        <c:numFmt formatCode="ge" sourceLinked="1"/>
        <c:majorTickMark val="none"/>
        <c:minorTickMark val="none"/>
        <c:tickLblPos val="none"/>
        <c:crossAx val="344877616"/>
        <c:crosses val="autoZero"/>
        <c:auto val="1"/>
        <c:lblOffset val="100"/>
        <c:baseTimeUnit val="years"/>
      </c:dateAx>
      <c:valAx>
        <c:axId val="3448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7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三原市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3"/>
      <c r="AE7" s="3"/>
      <c r="AF7" s="3"/>
      <c r="AG7" s="3"/>
      <c r="AH7" s="3"/>
      <c r="AI7" s="3"/>
      <c r="AJ7" s="3"/>
      <c r="AK7" s="3"/>
      <c r="AL7" s="43" t="s">
        <v>5</v>
      </c>
      <c r="AM7" s="43"/>
      <c r="AN7" s="43"/>
      <c r="AO7" s="43"/>
      <c r="AP7" s="43"/>
      <c r="AQ7" s="43"/>
      <c r="AR7" s="43"/>
      <c r="AS7" s="43"/>
      <c r="AT7" s="43" t="s">
        <v>6</v>
      </c>
      <c r="AU7" s="43"/>
      <c r="AV7" s="43"/>
      <c r="AW7" s="43"/>
      <c r="AX7" s="43"/>
      <c r="AY7" s="43"/>
      <c r="AZ7" s="43"/>
      <c r="BA7" s="43"/>
      <c r="BB7" s="43" t="s">
        <v>7</v>
      </c>
      <c r="BC7" s="43"/>
      <c r="BD7" s="43"/>
      <c r="BE7" s="43"/>
      <c r="BF7" s="43"/>
      <c r="BG7" s="43"/>
      <c r="BH7" s="43"/>
      <c r="BI7" s="43"/>
      <c r="BJ7" s="3"/>
      <c r="BK7" s="3"/>
      <c r="BL7" s="4" t="s">
        <v>8</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3"/>
      <c r="AE8" s="3"/>
      <c r="AF8" s="3"/>
      <c r="AG8" s="3"/>
      <c r="AH8" s="3"/>
      <c r="AI8" s="3"/>
      <c r="AJ8" s="3"/>
      <c r="AK8" s="3"/>
      <c r="AL8" s="48">
        <f>データ!R6</f>
        <v>97872</v>
      </c>
      <c r="AM8" s="48"/>
      <c r="AN8" s="48"/>
      <c r="AO8" s="48"/>
      <c r="AP8" s="48"/>
      <c r="AQ8" s="48"/>
      <c r="AR8" s="48"/>
      <c r="AS8" s="48"/>
      <c r="AT8" s="44">
        <f>データ!S6</f>
        <v>471.55</v>
      </c>
      <c r="AU8" s="44"/>
      <c r="AV8" s="44"/>
      <c r="AW8" s="44"/>
      <c r="AX8" s="44"/>
      <c r="AY8" s="44"/>
      <c r="AZ8" s="44"/>
      <c r="BA8" s="44"/>
      <c r="BB8" s="44">
        <f>データ!T6</f>
        <v>207.55</v>
      </c>
      <c r="BC8" s="44"/>
      <c r="BD8" s="44"/>
      <c r="BE8" s="44"/>
      <c r="BF8" s="44"/>
      <c r="BG8" s="44"/>
      <c r="BH8" s="44"/>
      <c r="BI8" s="44"/>
      <c r="BJ8" s="3"/>
      <c r="BK8" s="3"/>
      <c r="BL8" s="45" t="s">
        <v>9</v>
      </c>
      <c r="BM8" s="46"/>
      <c r="BN8" s="7" t="s">
        <v>10</v>
      </c>
      <c r="BO8" s="8"/>
      <c r="BP8" s="8"/>
      <c r="BQ8" s="8"/>
      <c r="BR8" s="8"/>
      <c r="BS8" s="8"/>
      <c r="BT8" s="8"/>
      <c r="BU8" s="8"/>
      <c r="BV8" s="8"/>
      <c r="BW8" s="8"/>
      <c r="BX8" s="8"/>
      <c r="BY8" s="9"/>
    </row>
    <row r="9" spans="1:78" ht="18.75" customHeight="1">
      <c r="A9" s="2"/>
      <c r="B9" s="43" t="s">
        <v>11</v>
      </c>
      <c r="C9" s="43"/>
      <c r="D9" s="43"/>
      <c r="E9" s="43"/>
      <c r="F9" s="43"/>
      <c r="G9" s="43"/>
      <c r="H9" s="43"/>
      <c r="I9" s="43" t="s">
        <v>12</v>
      </c>
      <c r="J9" s="43"/>
      <c r="K9" s="43"/>
      <c r="L9" s="43"/>
      <c r="M9" s="43"/>
      <c r="N9" s="43"/>
      <c r="O9" s="43"/>
      <c r="P9" s="43" t="s">
        <v>13</v>
      </c>
      <c r="Q9" s="43"/>
      <c r="R9" s="43"/>
      <c r="S9" s="43"/>
      <c r="T9" s="43"/>
      <c r="U9" s="43"/>
      <c r="V9" s="43"/>
      <c r="W9" s="43" t="s">
        <v>14</v>
      </c>
      <c r="X9" s="43"/>
      <c r="Y9" s="43"/>
      <c r="Z9" s="43"/>
      <c r="AA9" s="43"/>
      <c r="AB9" s="43"/>
      <c r="AC9" s="43"/>
      <c r="AD9" s="43" t="s">
        <v>15</v>
      </c>
      <c r="AE9" s="43"/>
      <c r="AF9" s="43"/>
      <c r="AG9" s="43"/>
      <c r="AH9" s="43"/>
      <c r="AI9" s="43"/>
      <c r="AJ9" s="43"/>
      <c r="AK9" s="3"/>
      <c r="AL9" s="43" t="s">
        <v>16</v>
      </c>
      <c r="AM9" s="43"/>
      <c r="AN9" s="43"/>
      <c r="AO9" s="43"/>
      <c r="AP9" s="43"/>
      <c r="AQ9" s="43"/>
      <c r="AR9" s="43"/>
      <c r="AS9" s="43"/>
      <c r="AT9" s="43" t="s">
        <v>17</v>
      </c>
      <c r="AU9" s="43"/>
      <c r="AV9" s="43"/>
      <c r="AW9" s="43"/>
      <c r="AX9" s="43"/>
      <c r="AY9" s="43"/>
      <c r="AZ9" s="43"/>
      <c r="BA9" s="43"/>
      <c r="BB9" s="43" t="s">
        <v>18</v>
      </c>
      <c r="BC9" s="43"/>
      <c r="BD9" s="43"/>
      <c r="BE9" s="43"/>
      <c r="BF9" s="43"/>
      <c r="BG9" s="43"/>
      <c r="BH9" s="43"/>
      <c r="BI9" s="43"/>
      <c r="BJ9" s="3"/>
      <c r="BK9" s="3"/>
      <c r="BL9" s="49" t="s">
        <v>19</v>
      </c>
      <c r="BM9" s="50"/>
      <c r="BN9" s="10" t="s">
        <v>20</v>
      </c>
      <c r="BO9" s="11"/>
      <c r="BP9" s="11"/>
      <c r="BQ9" s="11"/>
      <c r="BR9" s="11"/>
      <c r="BS9" s="11"/>
      <c r="BT9" s="11"/>
      <c r="BU9" s="11"/>
      <c r="BV9" s="11"/>
      <c r="BW9" s="11"/>
      <c r="BX9" s="11"/>
      <c r="BY9" s="12"/>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0.87</v>
      </c>
      <c r="Q10" s="44"/>
      <c r="R10" s="44"/>
      <c r="S10" s="44"/>
      <c r="T10" s="44"/>
      <c r="U10" s="44"/>
      <c r="V10" s="44"/>
      <c r="W10" s="44">
        <f>データ!P6</f>
        <v>90.29</v>
      </c>
      <c r="X10" s="44"/>
      <c r="Y10" s="44"/>
      <c r="Z10" s="44"/>
      <c r="AA10" s="44"/>
      <c r="AB10" s="44"/>
      <c r="AC10" s="44"/>
      <c r="AD10" s="48">
        <f>データ!Q6</f>
        <v>2700</v>
      </c>
      <c r="AE10" s="48"/>
      <c r="AF10" s="48"/>
      <c r="AG10" s="48"/>
      <c r="AH10" s="48"/>
      <c r="AI10" s="48"/>
      <c r="AJ10" s="48"/>
      <c r="AK10" s="2"/>
      <c r="AL10" s="48">
        <f>データ!U6</f>
        <v>847</v>
      </c>
      <c r="AM10" s="48"/>
      <c r="AN10" s="48"/>
      <c r="AO10" s="48"/>
      <c r="AP10" s="48"/>
      <c r="AQ10" s="48"/>
      <c r="AR10" s="48"/>
      <c r="AS10" s="48"/>
      <c r="AT10" s="44">
        <f>データ!V6</f>
        <v>7.0000000000000007E-2</v>
      </c>
      <c r="AU10" s="44"/>
      <c r="AV10" s="44"/>
      <c r="AW10" s="44"/>
      <c r="AX10" s="44"/>
      <c r="AY10" s="44"/>
      <c r="AZ10" s="44"/>
      <c r="BA10" s="44"/>
      <c r="BB10" s="44">
        <f>データ!W6</f>
        <v>12100</v>
      </c>
      <c r="BC10" s="44"/>
      <c r="BD10" s="44"/>
      <c r="BE10" s="44"/>
      <c r="BF10" s="44"/>
      <c r="BG10" s="44"/>
      <c r="BH10" s="44"/>
      <c r="BI10" s="44"/>
      <c r="BJ10" s="2"/>
      <c r="BK10" s="2"/>
      <c r="BL10" s="51" t="s">
        <v>21</v>
      </c>
      <c r="BM10" s="5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17"/>
      <c r="BL14" s="61" t="s">
        <v>25</v>
      </c>
      <c r="BM14" s="62"/>
      <c r="BN14" s="62"/>
      <c r="BO14" s="62"/>
      <c r="BP14" s="62"/>
      <c r="BQ14" s="62"/>
      <c r="BR14" s="62"/>
      <c r="BS14" s="62"/>
      <c r="BT14" s="62"/>
      <c r="BU14" s="62"/>
      <c r="BV14" s="62"/>
      <c r="BW14" s="62"/>
      <c r="BX14" s="62"/>
      <c r="BY14" s="62"/>
      <c r="BZ14" s="63"/>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17"/>
      <c r="BL15" s="64"/>
      <c r="BM15" s="65"/>
      <c r="BN15" s="65"/>
      <c r="BO15" s="65"/>
      <c r="BP15" s="65"/>
      <c r="BQ15" s="65"/>
      <c r="BR15" s="65"/>
      <c r="BS15" s="65"/>
      <c r="BT15" s="65"/>
      <c r="BU15" s="65"/>
      <c r="BV15" s="65"/>
      <c r="BW15" s="65"/>
      <c r="BX15" s="65"/>
      <c r="BY15" s="65"/>
      <c r="BZ15" s="6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17"/>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17"/>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17"/>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17"/>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17"/>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17"/>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17"/>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17"/>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17"/>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17"/>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17"/>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17"/>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17"/>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17"/>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17"/>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17"/>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17"/>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17"/>
      <c r="BL33" s="67"/>
      <c r="BM33" s="68"/>
      <c r="BN33" s="68"/>
      <c r="BO33" s="68"/>
      <c r="BP33" s="68"/>
      <c r="BQ33" s="68"/>
      <c r="BR33" s="68"/>
      <c r="BS33" s="68"/>
      <c r="BT33" s="68"/>
      <c r="BU33" s="68"/>
      <c r="BV33" s="68"/>
      <c r="BW33" s="68"/>
      <c r="BX33" s="68"/>
      <c r="BY33" s="68"/>
      <c r="BZ33" s="69"/>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17"/>
      <c r="BL34" s="67"/>
      <c r="BM34" s="68"/>
      <c r="BN34" s="68"/>
      <c r="BO34" s="68"/>
      <c r="BP34" s="68"/>
      <c r="BQ34" s="68"/>
      <c r="BR34" s="68"/>
      <c r="BS34" s="68"/>
      <c r="BT34" s="68"/>
      <c r="BU34" s="68"/>
      <c r="BV34" s="68"/>
      <c r="BW34" s="68"/>
      <c r="BX34" s="68"/>
      <c r="BY34" s="68"/>
      <c r="BZ34" s="69"/>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17"/>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17"/>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17"/>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17"/>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17"/>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17"/>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17"/>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17"/>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17"/>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17"/>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18"/>
      <c r="BL45" s="65" t="s">
        <v>30</v>
      </c>
      <c r="BM45" s="65"/>
      <c r="BN45" s="65"/>
      <c r="BO45" s="65"/>
      <c r="BP45" s="65"/>
      <c r="BQ45" s="65"/>
      <c r="BR45" s="65"/>
      <c r="BS45" s="65"/>
      <c r="BT45" s="65"/>
      <c r="BU45" s="65"/>
      <c r="BV45" s="65"/>
      <c r="BW45" s="65"/>
      <c r="BX45" s="65"/>
      <c r="BY45" s="65"/>
      <c r="BZ45" s="6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18"/>
      <c r="BL46" s="65"/>
      <c r="BM46" s="65"/>
      <c r="BN46" s="65"/>
      <c r="BO46" s="65"/>
      <c r="BP46" s="65"/>
      <c r="BQ46" s="65"/>
      <c r="BR46" s="65"/>
      <c r="BS46" s="65"/>
      <c r="BT46" s="65"/>
      <c r="BU46" s="65"/>
      <c r="BV46" s="65"/>
      <c r="BW46" s="65"/>
      <c r="BX46" s="65"/>
      <c r="BY46" s="65"/>
      <c r="BZ46" s="6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18"/>
      <c r="BL47" s="74"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18"/>
      <c r="BL48" s="74"/>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18"/>
      <c r="BL49" s="74"/>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18"/>
      <c r="BL50" s="74"/>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18"/>
      <c r="BL51" s="74"/>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18"/>
      <c r="BL52" s="74"/>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18"/>
      <c r="BL53" s="74"/>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18"/>
      <c r="BL54" s="74"/>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18"/>
      <c r="BL55" s="74"/>
      <c r="BM55" s="74"/>
      <c r="BN55" s="74"/>
      <c r="BO55" s="74"/>
      <c r="BP55" s="74"/>
      <c r="BQ55" s="74"/>
      <c r="BR55" s="74"/>
      <c r="BS55" s="74"/>
      <c r="BT55" s="74"/>
      <c r="BU55" s="74"/>
      <c r="BV55" s="74"/>
      <c r="BW55" s="74"/>
      <c r="BX55" s="74"/>
      <c r="BY55" s="74"/>
      <c r="BZ55" s="75"/>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18"/>
      <c r="BL56" s="74"/>
      <c r="BM56" s="74"/>
      <c r="BN56" s="74"/>
      <c r="BO56" s="74"/>
      <c r="BP56" s="74"/>
      <c r="BQ56" s="74"/>
      <c r="BR56" s="74"/>
      <c r="BS56" s="74"/>
      <c r="BT56" s="74"/>
      <c r="BU56" s="74"/>
      <c r="BV56" s="74"/>
      <c r="BW56" s="74"/>
      <c r="BX56" s="74"/>
      <c r="BY56" s="74"/>
      <c r="BZ56" s="75"/>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18"/>
      <c r="BL57" s="74"/>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18"/>
      <c r="BL58" s="74"/>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18"/>
      <c r="BL59" s="74"/>
      <c r="BM59" s="74"/>
      <c r="BN59" s="74"/>
      <c r="BO59" s="74"/>
      <c r="BP59" s="74"/>
      <c r="BQ59" s="74"/>
      <c r="BR59" s="74"/>
      <c r="BS59" s="74"/>
      <c r="BT59" s="74"/>
      <c r="BU59" s="74"/>
      <c r="BV59" s="74"/>
      <c r="BW59" s="74"/>
      <c r="BX59" s="74"/>
      <c r="BY59" s="74"/>
      <c r="BZ59" s="75"/>
    </row>
    <row r="60" spans="1:78" ht="13.5" customHeight="1">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18"/>
      <c r="BL60" s="74"/>
      <c r="BM60" s="74"/>
      <c r="BN60" s="74"/>
      <c r="BO60" s="74"/>
      <c r="BP60" s="74"/>
      <c r="BQ60" s="74"/>
      <c r="BR60" s="74"/>
      <c r="BS60" s="74"/>
      <c r="BT60" s="74"/>
      <c r="BU60" s="74"/>
      <c r="BV60" s="74"/>
      <c r="BW60" s="74"/>
      <c r="BX60" s="74"/>
      <c r="BY60" s="74"/>
      <c r="BZ60" s="75"/>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18"/>
      <c r="BL61" s="74"/>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18"/>
      <c r="BL62" s="74"/>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18"/>
      <c r="BL63" s="76"/>
      <c r="BM63" s="76"/>
      <c r="BN63" s="76"/>
      <c r="BO63" s="76"/>
      <c r="BP63" s="76"/>
      <c r="BQ63" s="76"/>
      <c r="BR63" s="76"/>
      <c r="BS63" s="76"/>
      <c r="BT63" s="76"/>
      <c r="BU63" s="76"/>
      <c r="BV63" s="76"/>
      <c r="BW63" s="76"/>
      <c r="BX63" s="76"/>
      <c r="BY63" s="76"/>
      <c r="BZ63" s="7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18"/>
      <c r="BL64" s="62" t="s">
        <v>36</v>
      </c>
      <c r="BM64" s="62"/>
      <c r="BN64" s="62"/>
      <c r="BO64" s="62"/>
      <c r="BP64" s="62"/>
      <c r="BQ64" s="62"/>
      <c r="BR64" s="62"/>
      <c r="BS64" s="62"/>
      <c r="BT64" s="62"/>
      <c r="BU64" s="62"/>
      <c r="BV64" s="62"/>
      <c r="BW64" s="62"/>
      <c r="BX64" s="62"/>
      <c r="BY64" s="62"/>
      <c r="BZ64" s="6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18"/>
      <c r="BL65" s="65"/>
      <c r="BM65" s="65"/>
      <c r="BN65" s="65"/>
      <c r="BO65" s="65"/>
      <c r="BP65" s="65"/>
      <c r="BQ65" s="65"/>
      <c r="BR65" s="65"/>
      <c r="BS65" s="65"/>
      <c r="BT65" s="65"/>
      <c r="BU65" s="65"/>
      <c r="BV65" s="65"/>
      <c r="BW65" s="65"/>
      <c r="BX65" s="65"/>
      <c r="BY65" s="65"/>
      <c r="BZ65" s="6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18"/>
      <c r="BL66" s="74"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18"/>
      <c r="BL67" s="74"/>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18"/>
      <c r="BL68" s="74"/>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18"/>
      <c r="BL69" s="74"/>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18"/>
      <c r="BL70" s="74"/>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18"/>
      <c r="BL71" s="74"/>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18"/>
      <c r="BL72" s="74"/>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18"/>
      <c r="BL73" s="74"/>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18"/>
      <c r="BL74" s="74"/>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18"/>
      <c r="BL75" s="74"/>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18"/>
      <c r="BL76" s="74"/>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18"/>
      <c r="BL77" s="74"/>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18"/>
      <c r="BL78" s="74"/>
      <c r="BM78" s="74"/>
      <c r="BN78" s="74"/>
      <c r="BO78" s="74"/>
      <c r="BP78" s="74"/>
      <c r="BQ78" s="74"/>
      <c r="BR78" s="74"/>
      <c r="BS78" s="74"/>
      <c r="BT78" s="74"/>
      <c r="BU78" s="74"/>
      <c r="BV78" s="74"/>
      <c r="BW78" s="74"/>
      <c r="BX78" s="74"/>
      <c r="BY78" s="74"/>
      <c r="BZ78" s="75"/>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18"/>
      <c r="BL79" s="74"/>
      <c r="BM79" s="74"/>
      <c r="BN79" s="74"/>
      <c r="BO79" s="74"/>
      <c r="BP79" s="74"/>
      <c r="BQ79" s="74"/>
      <c r="BR79" s="74"/>
      <c r="BS79" s="74"/>
      <c r="BT79" s="74"/>
      <c r="BU79" s="74"/>
      <c r="BV79" s="74"/>
      <c r="BW79" s="74"/>
      <c r="BX79" s="74"/>
      <c r="BY79" s="74"/>
      <c r="BZ79" s="75"/>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18"/>
      <c r="BL80" s="74"/>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18"/>
      <c r="BL81" s="74"/>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18"/>
      <c r="BL82" s="76"/>
      <c r="BM82" s="76"/>
      <c r="BN82" s="76"/>
      <c r="BO82" s="76"/>
      <c r="BP82" s="76"/>
      <c r="BQ82" s="76"/>
      <c r="BR82" s="76"/>
      <c r="BS82" s="76"/>
      <c r="BT82" s="76"/>
      <c r="BU82" s="76"/>
      <c r="BV82" s="76"/>
      <c r="BW82" s="76"/>
      <c r="BX82" s="76"/>
      <c r="BY82" s="76"/>
      <c r="BZ82" s="77"/>
    </row>
    <row r="83" spans="1:78">
      <c r="C83" s="2" t="s">
        <v>40</v>
      </c>
      <c r="BK83" s="40"/>
    </row>
    <row r="84" spans="1:78">
      <c r="C84" s="2" t="s">
        <v>41</v>
      </c>
      <c r="BK84" s="40"/>
    </row>
    <row r="85" spans="1:78">
      <c r="BK85" s="40"/>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9" t="s">
        <v>51</v>
      </c>
      <c r="I3" s="80"/>
      <c r="J3" s="80"/>
      <c r="K3" s="80"/>
      <c r="L3" s="80"/>
      <c r="M3" s="80"/>
      <c r="N3" s="80"/>
      <c r="O3" s="80"/>
      <c r="P3" s="80"/>
      <c r="Q3" s="80"/>
      <c r="R3" s="80"/>
      <c r="S3" s="80"/>
      <c r="T3" s="80"/>
      <c r="U3" s="80"/>
      <c r="V3" s="80"/>
      <c r="W3" s="81"/>
      <c r="X3" s="85" t="s">
        <v>52</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53</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c r="A4" s="26" t="s">
        <v>54</v>
      </c>
      <c r="B4" s="28"/>
      <c r="C4" s="28"/>
      <c r="D4" s="28"/>
      <c r="E4" s="28"/>
      <c r="F4" s="28"/>
      <c r="G4" s="28"/>
      <c r="H4" s="82"/>
      <c r="I4" s="83"/>
      <c r="J4" s="83"/>
      <c r="K4" s="83"/>
      <c r="L4" s="83"/>
      <c r="M4" s="83"/>
      <c r="N4" s="83"/>
      <c r="O4" s="83"/>
      <c r="P4" s="83"/>
      <c r="Q4" s="83"/>
      <c r="R4" s="83"/>
      <c r="S4" s="83"/>
      <c r="T4" s="83"/>
      <c r="U4" s="83"/>
      <c r="V4" s="83"/>
      <c r="W4" s="84"/>
      <c r="X4" s="78" t="s">
        <v>55</v>
      </c>
      <c r="Y4" s="78"/>
      <c r="Z4" s="78"/>
      <c r="AA4" s="78"/>
      <c r="AB4" s="78"/>
      <c r="AC4" s="78"/>
      <c r="AD4" s="78"/>
      <c r="AE4" s="78"/>
      <c r="AF4" s="78"/>
      <c r="AG4" s="78"/>
      <c r="AH4" s="78"/>
      <c r="AI4" s="78" t="s">
        <v>56</v>
      </c>
      <c r="AJ4" s="78"/>
      <c r="AK4" s="78"/>
      <c r="AL4" s="78"/>
      <c r="AM4" s="78"/>
      <c r="AN4" s="78"/>
      <c r="AO4" s="78"/>
      <c r="AP4" s="78"/>
      <c r="AQ4" s="78"/>
      <c r="AR4" s="78"/>
      <c r="AS4" s="78"/>
      <c r="AT4" s="78" t="s">
        <v>57</v>
      </c>
      <c r="AU4" s="78"/>
      <c r="AV4" s="78"/>
      <c r="AW4" s="78"/>
      <c r="AX4" s="78"/>
      <c r="AY4" s="78"/>
      <c r="AZ4" s="78"/>
      <c r="BA4" s="78"/>
      <c r="BB4" s="78"/>
      <c r="BC4" s="78"/>
      <c r="BD4" s="78"/>
      <c r="BE4" s="78" t="s">
        <v>58</v>
      </c>
      <c r="BF4" s="78"/>
      <c r="BG4" s="78"/>
      <c r="BH4" s="78"/>
      <c r="BI4" s="78"/>
      <c r="BJ4" s="78"/>
      <c r="BK4" s="78"/>
      <c r="BL4" s="78"/>
      <c r="BM4" s="78"/>
      <c r="BN4" s="78"/>
      <c r="BO4" s="78"/>
      <c r="BP4" s="78" t="s">
        <v>59</v>
      </c>
      <c r="BQ4" s="78"/>
      <c r="BR4" s="78"/>
      <c r="BS4" s="78"/>
      <c r="BT4" s="78"/>
      <c r="BU4" s="78"/>
      <c r="BV4" s="78"/>
      <c r="BW4" s="78"/>
      <c r="BX4" s="78"/>
      <c r="BY4" s="78"/>
      <c r="BZ4" s="78"/>
      <c r="CA4" s="78" t="s">
        <v>60</v>
      </c>
      <c r="CB4" s="78"/>
      <c r="CC4" s="78"/>
      <c r="CD4" s="78"/>
      <c r="CE4" s="78"/>
      <c r="CF4" s="78"/>
      <c r="CG4" s="78"/>
      <c r="CH4" s="78"/>
      <c r="CI4" s="78"/>
      <c r="CJ4" s="78"/>
      <c r="CK4" s="78"/>
      <c r="CL4" s="78" t="s">
        <v>61</v>
      </c>
      <c r="CM4" s="78"/>
      <c r="CN4" s="78"/>
      <c r="CO4" s="78"/>
      <c r="CP4" s="78"/>
      <c r="CQ4" s="78"/>
      <c r="CR4" s="78"/>
      <c r="CS4" s="78"/>
      <c r="CT4" s="78"/>
      <c r="CU4" s="78"/>
      <c r="CV4" s="78"/>
      <c r="CW4" s="78" t="s">
        <v>62</v>
      </c>
      <c r="CX4" s="78"/>
      <c r="CY4" s="78"/>
      <c r="CZ4" s="78"/>
      <c r="DA4" s="78"/>
      <c r="DB4" s="78"/>
      <c r="DC4" s="78"/>
      <c r="DD4" s="78"/>
      <c r="DE4" s="78"/>
      <c r="DF4" s="78"/>
      <c r="DG4" s="78"/>
      <c r="DH4" s="78" t="s">
        <v>63</v>
      </c>
      <c r="DI4" s="78"/>
      <c r="DJ4" s="78"/>
      <c r="DK4" s="78"/>
      <c r="DL4" s="78"/>
      <c r="DM4" s="78"/>
      <c r="DN4" s="78"/>
      <c r="DO4" s="78"/>
      <c r="DP4" s="78"/>
      <c r="DQ4" s="78"/>
      <c r="DR4" s="78"/>
      <c r="DS4" s="78" t="s">
        <v>64</v>
      </c>
      <c r="DT4" s="78"/>
      <c r="DU4" s="78"/>
      <c r="DV4" s="78"/>
      <c r="DW4" s="78"/>
      <c r="DX4" s="78"/>
      <c r="DY4" s="78"/>
      <c r="DZ4" s="78"/>
      <c r="EA4" s="78"/>
      <c r="EB4" s="78"/>
      <c r="EC4" s="78"/>
      <c r="ED4" s="78" t="s">
        <v>65</v>
      </c>
      <c r="EE4" s="78"/>
      <c r="EF4" s="78"/>
      <c r="EG4" s="78"/>
      <c r="EH4" s="78"/>
      <c r="EI4" s="78"/>
      <c r="EJ4" s="78"/>
      <c r="EK4" s="78"/>
      <c r="EL4" s="78"/>
      <c r="EM4" s="78"/>
      <c r="EN4" s="78"/>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17</v>
      </c>
      <c r="F6" s="31">
        <f t="shared" si="3"/>
        <v>6</v>
      </c>
      <c r="G6" s="31">
        <f t="shared" si="3"/>
        <v>0</v>
      </c>
      <c r="H6" s="31" t="str">
        <f t="shared" si="3"/>
        <v>広島県　三原市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0.87</v>
      </c>
      <c r="P6" s="32">
        <f t="shared" si="3"/>
        <v>90.29</v>
      </c>
      <c r="Q6" s="32">
        <f t="shared" si="3"/>
        <v>2700</v>
      </c>
      <c r="R6" s="32">
        <f t="shared" si="3"/>
        <v>97872</v>
      </c>
      <c r="S6" s="32">
        <f t="shared" si="3"/>
        <v>471.55</v>
      </c>
      <c r="T6" s="32">
        <f t="shared" si="3"/>
        <v>207.55</v>
      </c>
      <c r="U6" s="32">
        <f t="shared" si="3"/>
        <v>847</v>
      </c>
      <c r="V6" s="32">
        <f t="shared" si="3"/>
        <v>7.0000000000000007E-2</v>
      </c>
      <c r="W6" s="32">
        <f t="shared" si="3"/>
        <v>12100</v>
      </c>
      <c r="X6" s="33">
        <f>IF(X7="",NA(),X7)</f>
        <v>101.46</v>
      </c>
      <c r="Y6" s="33">
        <f t="shared" ref="Y6:AG6" si="4">IF(Y7="",NA(),Y7)</f>
        <v>92.62</v>
      </c>
      <c r="Z6" s="33">
        <f t="shared" si="4"/>
        <v>97.59</v>
      </c>
      <c r="AA6" s="33">
        <f t="shared" si="4"/>
        <v>80.41</v>
      </c>
      <c r="AB6" s="33">
        <f t="shared" si="4"/>
        <v>83.59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2262.85</v>
      </c>
      <c r="BF6" s="33">
        <f t="shared" ref="BF6:BN6" si="7">IF(BF7="",NA(),BF7)</f>
        <v>2733.9</v>
      </c>
      <c r="BG6" s="33">
        <f t="shared" si="7"/>
        <v>4102.33</v>
      </c>
      <c r="BH6" s="33">
        <f t="shared" si="7"/>
        <v>3475.13</v>
      </c>
      <c r="BI6" s="33">
        <f t="shared" si="7"/>
        <v>3326.28</v>
      </c>
      <c r="BJ6" s="33">
        <f t="shared" si="7"/>
        <v>1723.1</v>
      </c>
      <c r="BK6" s="33">
        <f t="shared" si="7"/>
        <v>1665.33</v>
      </c>
      <c r="BL6" s="33">
        <f t="shared" si="7"/>
        <v>1716.47</v>
      </c>
      <c r="BM6" s="33">
        <f t="shared" si="7"/>
        <v>1741.94</v>
      </c>
      <c r="BN6" s="33">
        <f t="shared" si="7"/>
        <v>1451.54</v>
      </c>
      <c r="BO6" s="32" t="str">
        <f>IF(BO7="","",IF(BO7="-","【-】","【"&amp;SUBSTITUTE(TEXT(BO7,"#,##0.00"),"-","△")&amp;"】"))</f>
        <v>【1,052.66】</v>
      </c>
      <c r="BP6" s="33">
        <f>IF(BP7="",NA(),BP7)</f>
        <v>68.12</v>
      </c>
      <c r="BQ6" s="33">
        <f t="shared" ref="BQ6:BY6" si="8">IF(BQ7="",NA(),BQ7)</f>
        <v>65.7</v>
      </c>
      <c r="BR6" s="33">
        <f t="shared" si="8"/>
        <v>67.91</v>
      </c>
      <c r="BS6" s="33">
        <f t="shared" si="8"/>
        <v>71.319999999999993</v>
      </c>
      <c r="BT6" s="33">
        <f t="shared" si="8"/>
        <v>55.04</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211.28</v>
      </c>
      <c r="CB6" s="33">
        <f t="shared" ref="CB6:CJ6" si="9">IF(CB7="",NA(),CB7)</f>
        <v>218.62</v>
      </c>
      <c r="CC6" s="33">
        <f t="shared" si="9"/>
        <v>218.07</v>
      </c>
      <c r="CD6" s="33">
        <f t="shared" si="9"/>
        <v>215.86</v>
      </c>
      <c r="CE6" s="33">
        <f t="shared" si="9"/>
        <v>284.11</v>
      </c>
      <c r="CF6" s="33">
        <f t="shared" si="9"/>
        <v>459.38</v>
      </c>
      <c r="CG6" s="33">
        <f t="shared" si="9"/>
        <v>438.71</v>
      </c>
      <c r="CH6" s="33">
        <f t="shared" si="9"/>
        <v>463.38</v>
      </c>
      <c r="CI6" s="33">
        <f t="shared" si="9"/>
        <v>510.15</v>
      </c>
      <c r="CJ6" s="33">
        <f t="shared" si="9"/>
        <v>514.39</v>
      </c>
      <c r="CK6" s="32" t="str">
        <f>IF(CK7="","",IF(CK7="-","【-】","【"&amp;SUBSTITUTE(TEXT(CK7,"#,##0.00"),"-","△")&amp;"】"))</f>
        <v>【424.58】</v>
      </c>
      <c r="CL6" s="33">
        <f>IF(CL7="",NA(),CL7)</f>
        <v>28</v>
      </c>
      <c r="CM6" s="33">
        <f t="shared" ref="CM6:CU6" si="10">IF(CM7="",NA(),CM7)</f>
        <v>28</v>
      </c>
      <c r="CN6" s="33">
        <f t="shared" si="10"/>
        <v>28.33</v>
      </c>
      <c r="CO6" s="33">
        <f t="shared" si="10"/>
        <v>29</v>
      </c>
      <c r="CP6" s="33">
        <f t="shared" si="10"/>
        <v>29.33</v>
      </c>
      <c r="CQ6" s="33">
        <f t="shared" si="10"/>
        <v>32.04</v>
      </c>
      <c r="CR6" s="33">
        <f t="shared" si="10"/>
        <v>33.81</v>
      </c>
      <c r="CS6" s="33">
        <f t="shared" si="10"/>
        <v>31.37</v>
      </c>
      <c r="CT6" s="33">
        <f t="shared" si="10"/>
        <v>29.86</v>
      </c>
      <c r="CU6" s="33">
        <f t="shared" si="10"/>
        <v>29.28</v>
      </c>
      <c r="CV6" s="32" t="str">
        <f>IF(CV7="","",IF(CV7="-","【-】","【"&amp;SUBSTITUTE(TEXT(CV7,"#,##0.00"),"-","△")&amp;"】"))</f>
        <v>【33.90】</v>
      </c>
      <c r="CW6" s="33">
        <f>IF(CW7="",NA(),CW7)</f>
        <v>49.54</v>
      </c>
      <c r="CX6" s="33">
        <f t="shared" ref="CX6:DF6" si="11">IF(CX7="",NA(),CX7)</f>
        <v>49.54</v>
      </c>
      <c r="CY6" s="33">
        <f t="shared" si="11"/>
        <v>49.54</v>
      </c>
      <c r="CZ6" s="33">
        <f t="shared" si="11"/>
        <v>50.17</v>
      </c>
      <c r="DA6" s="33">
        <f t="shared" si="11"/>
        <v>51.24</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342041</v>
      </c>
      <c r="D7" s="35">
        <v>47</v>
      </c>
      <c r="E7" s="35">
        <v>17</v>
      </c>
      <c r="F7" s="35">
        <v>6</v>
      </c>
      <c r="G7" s="35">
        <v>0</v>
      </c>
      <c r="H7" s="35" t="s">
        <v>96</v>
      </c>
      <c r="I7" s="35" t="s">
        <v>97</v>
      </c>
      <c r="J7" s="35" t="s">
        <v>98</v>
      </c>
      <c r="K7" s="35" t="s">
        <v>99</v>
      </c>
      <c r="L7" s="35" t="s">
        <v>100</v>
      </c>
      <c r="M7" s="36" t="s">
        <v>101</v>
      </c>
      <c r="N7" s="36" t="s">
        <v>102</v>
      </c>
      <c r="O7" s="36">
        <v>0.87</v>
      </c>
      <c r="P7" s="36">
        <v>90.29</v>
      </c>
      <c r="Q7" s="36">
        <v>2700</v>
      </c>
      <c r="R7" s="36">
        <v>97872</v>
      </c>
      <c r="S7" s="36">
        <v>471.55</v>
      </c>
      <c r="T7" s="36">
        <v>207.55</v>
      </c>
      <c r="U7" s="36">
        <v>847</v>
      </c>
      <c r="V7" s="36">
        <v>7.0000000000000007E-2</v>
      </c>
      <c r="W7" s="36">
        <v>12100</v>
      </c>
      <c r="X7" s="36">
        <v>101.46</v>
      </c>
      <c r="Y7" s="36">
        <v>92.62</v>
      </c>
      <c r="Z7" s="36">
        <v>97.59</v>
      </c>
      <c r="AA7" s="36">
        <v>80.41</v>
      </c>
      <c r="AB7" s="36">
        <v>83.59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2262.85</v>
      </c>
      <c r="BF7" s="36">
        <v>2733.9</v>
      </c>
      <c r="BG7" s="36">
        <v>4102.33</v>
      </c>
      <c r="BH7" s="36">
        <v>3475.13</v>
      </c>
      <c r="BI7" s="36">
        <v>3326.28</v>
      </c>
      <c r="BJ7" s="36">
        <v>1723.1</v>
      </c>
      <c r="BK7" s="36">
        <v>1665.33</v>
      </c>
      <c r="BL7" s="36">
        <v>1716.47</v>
      </c>
      <c r="BM7" s="36">
        <v>1741.94</v>
      </c>
      <c r="BN7" s="36">
        <v>1451.54</v>
      </c>
      <c r="BO7" s="36">
        <v>1052.6600000000001</v>
      </c>
      <c r="BP7" s="36">
        <v>68.12</v>
      </c>
      <c r="BQ7" s="36">
        <v>65.7</v>
      </c>
      <c r="BR7" s="36">
        <v>67.91</v>
      </c>
      <c r="BS7" s="36">
        <v>71.319999999999993</v>
      </c>
      <c r="BT7" s="36">
        <v>55.04</v>
      </c>
      <c r="BU7" s="36">
        <v>35.909999999999997</v>
      </c>
      <c r="BV7" s="36">
        <v>37.92</v>
      </c>
      <c r="BW7" s="36">
        <v>35.049999999999997</v>
      </c>
      <c r="BX7" s="36">
        <v>33.86</v>
      </c>
      <c r="BY7" s="36">
        <v>33.58</v>
      </c>
      <c r="BZ7" s="36">
        <v>40.22</v>
      </c>
      <c r="CA7" s="36">
        <v>211.28</v>
      </c>
      <c r="CB7" s="36">
        <v>218.62</v>
      </c>
      <c r="CC7" s="36">
        <v>218.07</v>
      </c>
      <c r="CD7" s="36">
        <v>215.86</v>
      </c>
      <c r="CE7" s="36">
        <v>284.11</v>
      </c>
      <c r="CF7" s="36">
        <v>459.38</v>
      </c>
      <c r="CG7" s="36">
        <v>438.71</v>
      </c>
      <c r="CH7" s="36">
        <v>463.38</v>
      </c>
      <c r="CI7" s="36">
        <v>510.15</v>
      </c>
      <c r="CJ7" s="36">
        <v>514.39</v>
      </c>
      <c r="CK7" s="36">
        <v>424.58</v>
      </c>
      <c r="CL7" s="36">
        <v>28</v>
      </c>
      <c r="CM7" s="36">
        <v>28</v>
      </c>
      <c r="CN7" s="36">
        <v>28.33</v>
      </c>
      <c r="CO7" s="36">
        <v>29</v>
      </c>
      <c r="CP7" s="36">
        <v>29.33</v>
      </c>
      <c r="CQ7" s="36">
        <v>32.04</v>
      </c>
      <c r="CR7" s="36">
        <v>33.81</v>
      </c>
      <c r="CS7" s="36">
        <v>31.37</v>
      </c>
      <c r="CT7" s="36">
        <v>29.86</v>
      </c>
      <c r="CU7" s="36">
        <v>29.28</v>
      </c>
      <c r="CV7" s="36">
        <v>33.9</v>
      </c>
      <c r="CW7" s="36">
        <v>49.54</v>
      </c>
      <c r="CX7" s="36">
        <v>49.54</v>
      </c>
      <c r="CY7" s="36">
        <v>49.54</v>
      </c>
      <c r="CZ7" s="36">
        <v>50.17</v>
      </c>
      <c r="DA7" s="36">
        <v>51.24</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真琴</cp:lastModifiedBy>
  <cp:lastPrinted>2017-02-17T01:44:26Z</cp:lastPrinted>
  <dcterms:created xsi:type="dcterms:W3CDTF">2017-02-08T03:18:30Z</dcterms:created>
  <dcterms:modified xsi:type="dcterms:W3CDTF">2017-02-17T01:46:31Z</dcterms:modified>
  <cp:category/>
</cp:coreProperties>
</file>