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積算内訳書　案件２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<sst xmlns="http://schemas.openxmlformats.org/spreadsheetml/2006/main" xmlns:r="http://schemas.openxmlformats.org/officeDocument/2006/relationships" count="71" uniqueCount="71">
  <si>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単価（月額）
（円/KW・月）</t>
    <rPh sb="0" eb="2">
      <t>タンカ</t>
    </rPh>
    <rPh sb="3" eb="4">
      <t>ツキ</t>
    </rPh>
    <rPh sb="4" eb="5">
      <t>ガク</t>
    </rPh>
    <rPh sb="8" eb="9">
      <t>エン</t>
    </rPh>
    <rPh sb="13" eb="14">
      <t>ツキ</t>
    </rPh>
    <phoneticPr fontId="2"/>
  </si>
  <si>
    <t>c</t>
  </si>
  <si>
    <t>NO</t>
  </si>
  <si>
    <t>=ROUNDUP(C10*D10*(185-E10)/100*12,3)</t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</si>
  <si>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</si>
  <si>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※電力量料金の合計（h欄）は端数処理（単位を１円とし、小数点以下は切り捨てる）すること。</t>
    <rPh sb="1" eb="3">
      <t>デンリョク</t>
    </rPh>
    <rPh sb="3" eb="4">
      <t>リョウ</t>
    </rPh>
    <rPh sb="4" eb="6">
      <t>リョウキン</t>
    </rPh>
    <rPh sb="7" eb="9">
      <t>ゴウケイ</t>
    </rPh>
    <rPh sb="11" eb="12">
      <t>ラン</t>
    </rPh>
    <rPh sb="14" eb="16">
      <t>ハスウ</t>
    </rPh>
    <rPh sb="16" eb="18">
      <t>ショリ</t>
    </rPh>
    <rPh sb="19" eb="21">
      <t>タンイ</t>
    </rPh>
    <rPh sb="23" eb="24">
      <t>エン</t>
    </rPh>
    <rPh sb="27" eb="30">
      <t>ショウスウテン</t>
    </rPh>
    <rPh sb="30" eb="32">
      <t>イカ</t>
    </rPh>
    <rPh sb="33" eb="34">
      <t>キ</t>
    </rPh>
    <rPh sb="35" eb="36">
      <t>ス</t>
    </rPh>
    <phoneticPr fontId="2"/>
  </si>
  <si>
    <t>予定電力量
（kwh）</t>
    <rPh sb="0" eb="2">
      <t>ヨテイ</t>
    </rPh>
    <rPh sb="2" eb="4">
      <t>デンリョク</t>
    </rPh>
    <rPh sb="4" eb="5">
      <t>リョウ</t>
    </rPh>
    <phoneticPr fontId="2"/>
  </si>
  <si>
    <t>b</t>
  </si>
  <si>
    <t>力率
（％）</t>
    <rPh sb="0" eb="1">
      <t>チカラ</t>
    </rPh>
    <rPh sb="1" eb="2">
      <t>リツ</t>
    </rPh>
    <phoneticPr fontId="2"/>
  </si>
  <si>
    <t>三原市宮沖ポンプ場</t>
  </si>
  <si>
    <t>三原市港町第２ポンプ場</t>
  </si>
  <si>
    <t>施設名称</t>
    <rPh sb="0" eb="2">
      <t>シセツ</t>
    </rPh>
    <rPh sb="2" eb="4">
      <t>メイショウ</t>
    </rPh>
    <phoneticPr fontId="2"/>
  </si>
  <si>
    <t>基本料金</t>
    <rPh sb="0" eb="2">
      <t>キホン</t>
    </rPh>
    <rPh sb="2" eb="4">
      <t>リョウキン</t>
    </rPh>
    <phoneticPr fontId="2"/>
  </si>
  <si>
    <t>予定契約電力
（KW）</t>
    <rPh sb="0" eb="2">
      <t>ヨテイ</t>
    </rPh>
    <rPh sb="2" eb="4">
      <t>ケイヤク</t>
    </rPh>
    <rPh sb="4" eb="6">
      <t>デンリョク</t>
    </rPh>
    <phoneticPr fontId="2"/>
  </si>
  <si>
    <t>三原市東町ポンプ場</t>
  </si>
  <si>
    <t>単価
（円/kwh)</t>
    <rPh sb="0" eb="2">
      <t>タンカ</t>
    </rPh>
    <rPh sb="4" eb="5">
      <t>エン</t>
    </rPh>
    <phoneticPr fontId="2"/>
  </si>
  <si>
    <t>a</t>
  </si>
  <si>
    <t>三原市木々津排水機場</t>
  </si>
  <si>
    <t>d=a×b（（185-c）/100）×12</t>
  </si>
  <si>
    <t>その他季</t>
    <rPh sb="2" eb="3">
      <t>タ</t>
    </rPh>
    <rPh sb="3" eb="4">
      <t>キ</t>
    </rPh>
    <phoneticPr fontId="2"/>
  </si>
  <si>
    <t>三原市大和町下徳良浄化センター</t>
  </si>
  <si>
    <t>e</t>
  </si>
  <si>
    <t>f</t>
  </si>
  <si>
    <t>夏季</t>
    <rPh sb="0" eb="2">
      <t>カキ</t>
    </rPh>
    <phoneticPr fontId="2"/>
  </si>
  <si>
    <t>三原市明神ポンプ場</t>
  </si>
  <si>
    <t>h＝d＋g</t>
  </si>
  <si>
    <t>電力量料金
（円）</t>
    <rPh sb="0" eb="2">
      <t>デンリョク</t>
    </rPh>
    <rPh sb="2" eb="3">
      <t>リョウ</t>
    </rPh>
    <rPh sb="3" eb="5">
      <t>リョウキン</t>
    </rPh>
    <rPh sb="7" eb="8">
      <t>エン</t>
    </rPh>
    <phoneticPr fontId="2"/>
  </si>
  <si>
    <t>三原市能地漁港雨水ポンプ場</t>
  </si>
  <si>
    <t>基本料金（年額）
（円）</t>
    <rPh sb="0" eb="2">
      <t>キホン</t>
    </rPh>
    <rPh sb="2" eb="4">
      <t>リョウキン</t>
    </rPh>
    <rPh sb="5" eb="7">
      <t>ネンガク</t>
    </rPh>
    <rPh sb="10" eb="11">
      <t>エン</t>
    </rPh>
    <phoneticPr fontId="2"/>
  </si>
  <si>
    <t>①</t>
  </si>
  <si>
    <t>②</t>
  </si>
  <si>
    <t>三原市後粒良排水機場</t>
  </si>
  <si>
    <t>入札額</t>
    <rPh sb="0" eb="2">
      <t>ニュウサツ</t>
    </rPh>
    <rPh sb="2" eb="3">
      <t>ガク</t>
    </rPh>
    <phoneticPr fontId="2"/>
  </si>
  <si>
    <t>小計
（円）</t>
    <rPh sb="0" eb="2">
      <t>ショウケイ</t>
    </rPh>
    <rPh sb="4" eb="5">
      <t>エン</t>
    </rPh>
    <phoneticPr fontId="2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</si>
  <si>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4">
      <t>チカラ</t>
    </rPh>
    <rPh sb="14" eb="15">
      <t>リツ</t>
    </rPh>
    <phoneticPr fontId="2"/>
  </si>
  <si>
    <t>三原市船木排水機場</t>
  </si>
  <si>
    <t>小数点以下第3位切り捨て</t>
    <rPh sb="0" eb="3">
      <t>ショウスウテン</t>
    </rPh>
    <rPh sb="3" eb="5">
      <t>イカ</t>
    </rPh>
    <rPh sb="5" eb="6">
      <t>ダイ</t>
    </rPh>
    <rPh sb="7" eb="8">
      <t>クライ</t>
    </rPh>
    <rPh sb="8" eb="9">
      <t>キ</t>
    </rPh>
    <rPh sb="10" eb="11">
      <t>ス</t>
    </rPh>
    <phoneticPr fontId="2"/>
  </si>
  <si>
    <t>小数点以下第２位まで記入</t>
    <rPh sb="0" eb="3">
      <t>ショウスウテン</t>
    </rPh>
    <rPh sb="3" eb="5">
      <t>イカ</t>
    </rPh>
    <rPh sb="5" eb="6">
      <t>ダイ</t>
    </rPh>
    <rPh sb="7" eb="8">
      <t>イ</t>
    </rPh>
    <rPh sb="10" eb="12">
      <t>キニュウ</t>
    </rPh>
    <phoneticPr fontId="2"/>
  </si>
  <si>
    <t>小数点以下切捨て</t>
    <rPh sb="0" eb="3">
      <t>ショウスウテン</t>
    </rPh>
    <rPh sb="3" eb="5">
      <t>イカ</t>
    </rPh>
    <rPh sb="5" eb="7">
      <t>キリス</t>
    </rPh>
    <phoneticPr fontId="2"/>
  </si>
  <si>
    <t>合計</t>
    <rPh sb="0" eb="2">
      <t>ゴウケイ</t>
    </rPh>
    <phoneticPr fontId="2"/>
  </si>
  <si>
    <t>三原市北部共同調理場</t>
  </si>
  <si>
    <t>③</t>
  </si>
  <si>
    <t>三原市漁業集落環境整備事業処理場</t>
  </si>
  <si>
    <t>様式第１号</t>
    <rPh sb="0" eb="2">
      <t>ヨウシキ</t>
    </rPh>
    <rPh sb="2" eb="3">
      <t>ダイ</t>
    </rPh>
    <rPh sb="4" eb="5">
      <t>ゴウ</t>
    </rPh>
    <phoneticPr fontId="2"/>
  </si>
  <si>
    <t>三原市西部共同調理場</t>
  </si>
  <si>
    <t>三原市和田ポンプ場</t>
  </si>
  <si>
    <t>g＝e×f</t>
  </si>
  <si>
    <t>三原市城町第３雨水排水ポンプ場</t>
    <rPh sb="0" eb="3">
      <t>ミハラシ</t>
    </rPh>
    <phoneticPr fontId="2"/>
  </si>
  <si>
    <t>三原市東部共同調理場</t>
  </si>
  <si>
    <t>三原市才崎排水機場</t>
  </si>
  <si>
    <t>小数点以下第3位四捨五入</t>
    <rPh sb="0" eb="3">
      <t>ショウスウテン</t>
    </rPh>
    <rPh sb="3" eb="5">
      <t>イカ</t>
    </rPh>
    <rPh sb="5" eb="6">
      <t>ダイ</t>
    </rPh>
    <rPh sb="7" eb="8">
      <t>イ</t>
    </rPh>
    <rPh sb="8" eb="12">
      <t>シシャゴニュウ</t>
    </rPh>
    <phoneticPr fontId="2"/>
  </si>
  <si>
    <t>三原市木々津沖排水機場</t>
  </si>
  <si>
    <t>=ROUNDDOWN(C10*D10*(185-E10)/100*12,2)</t>
  </si>
  <si>
    <t>三原市長谷排水機場</t>
  </si>
  <si>
    <t>三原市港町第１雨水排水ポンプ場</t>
  </si>
  <si>
    <t>小数点以下第3位切り上げ</t>
    <rPh sb="0" eb="3">
      <t>ショウスウテン</t>
    </rPh>
    <rPh sb="3" eb="5">
      <t>イカ</t>
    </rPh>
    <rPh sb="5" eb="6">
      <t>ダイ</t>
    </rPh>
    <rPh sb="7" eb="8">
      <t>イ</t>
    </rPh>
    <rPh sb="8" eb="9">
      <t>キ</t>
    </rPh>
    <rPh sb="10" eb="11">
      <t>ア</t>
    </rPh>
    <phoneticPr fontId="2"/>
  </si>
  <si>
    <t>　↓</t>
  </si>
  <si>
    <t>基本料金の算定につき自社計算方法に○を</t>
    <rPh sb="0" eb="2">
      <t>キホン</t>
    </rPh>
    <rPh sb="2" eb="4">
      <t>リョウキン</t>
    </rPh>
    <rPh sb="5" eb="7">
      <t>サンテイ</t>
    </rPh>
    <rPh sb="10" eb="12">
      <t>ジシャ</t>
    </rPh>
    <rPh sb="12" eb="14">
      <t>ケイサン</t>
    </rPh>
    <rPh sb="14" eb="16">
      <t>ホウホウ</t>
    </rPh>
    <phoneticPr fontId="2"/>
  </si>
  <si>
    <t>=ROUND(C10*D10*(185-E10)/100*12,3)</t>
  </si>
  <si>
    <t>三原市皆実ポンプ場</t>
  </si>
  <si>
    <t>三原市新倉ポンプ場</t>
  </si>
  <si>
    <t>三原市汚泥再生処理センターみずき</t>
    <rPh sb="0" eb="3">
      <t>ミハラシ</t>
    </rPh>
    <rPh sb="3" eb="9">
      <t>オデイサイセイショリ</t>
    </rPh>
    <phoneticPr fontId="2"/>
  </si>
  <si>
    <t>積算内訳書【案件２　三原市東部共同調理場　外21施設】</t>
    <rPh sb="0" eb="2">
      <t>セキサン</t>
    </rPh>
    <rPh sb="2" eb="4">
      <t>ウチワケ</t>
    </rPh>
    <rPh sb="4" eb="5">
      <t>ショ</t>
    </rPh>
    <phoneticPr fontId="2"/>
  </si>
  <si>
    <t>①×２年分</t>
    <rPh sb="3" eb="5">
      <t>ネンブン</t>
    </rPh>
    <phoneticPr fontId="2"/>
  </si>
  <si>
    <t>②×100/110＝</t>
  </si>
  <si>
    <t>小数点第３位の扱いは上記による</t>
  </si>
  <si>
    <t>※夏季は毎年７月１日から９月３０日までの期間とし、その他季は夏季以外の期間とする。</t>
    <rPh sb="1" eb="3">
      <t>カキ</t>
    </rPh>
    <rPh sb="4" eb="6">
      <t>マイトシ</t>
    </rPh>
    <rPh sb="7" eb="8">
      <t>ガツ</t>
    </rPh>
    <rPh sb="9" eb="10">
      <t>ヒ</t>
    </rPh>
    <rPh sb="13" eb="14">
      <t>ガツ</t>
    </rPh>
    <rPh sb="16" eb="17">
      <t>ヒ</t>
    </rPh>
    <rPh sb="20" eb="22">
      <t>キカン</t>
    </rPh>
    <rPh sb="27" eb="28">
      <t>タ</t>
    </rPh>
    <rPh sb="28" eb="29">
      <t>キ</t>
    </rPh>
    <rPh sb="30" eb="32">
      <t>カキ</t>
    </rPh>
    <rPh sb="32" eb="34">
      <t>イガイ</t>
    </rPh>
    <rPh sb="35" eb="37">
      <t>キカン</t>
    </rPh>
    <phoneticPr fontId="2"/>
  </si>
  <si>
    <t>※基本料金単価（ｂ欄）電力量料金単価（ｆ欄）は、小数点第２位まで記入する。</t>
    <rPh sb="1" eb="3">
      <t>キホン</t>
    </rPh>
    <rPh sb="3" eb="5">
      <t>リョウキン</t>
    </rPh>
    <rPh sb="5" eb="7">
      <t>タンカ</t>
    </rPh>
    <rPh sb="9" eb="10">
      <t>ラン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1">
      <t>ラン</t>
    </rPh>
    <rPh sb="24" eb="27">
      <t>ショウスウテン</t>
    </rPh>
    <rPh sb="27" eb="28">
      <t>ダイ</t>
    </rPh>
    <rPh sb="29" eb="30">
      <t>イ</t>
    </rPh>
    <rPh sb="32" eb="34">
      <t>キニュウ</t>
    </rPh>
    <phoneticPr fontId="2"/>
  </si>
  <si>
    <t>※基本料金（ｄ欄）の小数点第3位の扱いは各社に合わせるため、表上の枠の該当箇所に「○」を入力し、各社が採用している処理方法で基本料金を求めること。</t>
    <rPh sb="1" eb="3">
      <t>キホン</t>
    </rPh>
    <rPh sb="3" eb="5">
      <t>リョウキン</t>
    </rPh>
    <rPh sb="7" eb="8">
      <t>ラン</t>
    </rPh>
    <rPh sb="10" eb="13">
      <t>ショウスウテン</t>
    </rPh>
    <rPh sb="13" eb="14">
      <t>ダイ</t>
    </rPh>
    <rPh sb="15" eb="16">
      <t>イ</t>
    </rPh>
    <rPh sb="17" eb="18">
      <t>アツカ</t>
    </rPh>
    <rPh sb="20" eb="22">
      <t>カクシャ</t>
    </rPh>
    <rPh sb="23" eb="24">
      <t>ア</t>
    </rPh>
    <rPh sb="30" eb="31">
      <t>ヒョウ</t>
    </rPh>
    <rPh sb="31" eb="32">
      <t>ジョウ</t>
    </rPh>
    <rPh sb="33" eb="34">
      <t>ワク</t>
    </rPh>
    <rPh sb="35" eb="37">
      <t>ガイトウ</t>
    </rPh>
    <rPh sb="37" eb="39">
      <t>カショ</t>
    </rPh>
    <rPh sb="44" eb="46">
      <t>ニュウリョク</t>
    </rPh>
    <rPh sb="48" eb="50">
      <t>カクシャ</t>
    </rPh>
    <rPh sb="51" eb="53">
      <t>サイヨウ</t>
    </rPh>
    <rPh sb="57" eb="59">
      <t>ショリ</t>
    </rPh>
    <rPh sb="59" eb="61">
      <t>ホウホウ</t>
    </rPh>
    <rPh sb="62" eb="64">
      <t>キホン</t>
    </rPh>
    <rPh sb="64" eb="66">
      <t>リョウキン</t>
    </rPh>
    <rPh sb="67" eb="68">
      <t>モト</t>
    </rPh>
    <phoneticPr fontId="2"/>
  </si>
  <si>
    <t>※燃料費調整額、再生可能エネルギー発電促進賦課金は考慮しないこと。</t>
    <rPh sb="1" eb="4">
      <t>ネンリョウヒ</t>
    </rPh>
    <rPh sb="4" eb="6">
      <t>チョウセイ</t>
    </rPh>
    <rPh sb="6" eb="7">
      <t>ガク</t>
    </rPh>
    <rPh sb="8" eb="10">
      <t>サイセイ</t>
    </rPh>
    <rPh sb="10" eb="12">
      <t>カノウ</t>
    </rPh>
    <rPh sb="17" eb="19">
      <t>ハツデン</t>
    </rPh>
    <rPh sb="19" eb="21">
      <t>ソクシン</t>
    </rPh>
    <rPh sb="21" eb="24">
      <t>フカキン</t>
    </rPh>
    <rPh sb="25" eb="27">
      <t>コウリョ</t>
    </rPh>
    <phoneticPr fontId="2"/>
  </si>
  <si>
    <t>※積算金額合計①の２年間分の金額②を求め、その110分の100に相当する金額（円未満切り捨て）③を入札書に記載すること。</t>
    <rPh sb="1" eb="3">
      <t>セキサン</t>
    </rPh>
    <rPh sb="3" eb="5">
      <t>キンガク</t>
    </rPh>
    <rPh sb="5" eb="7">
      <t>ゴウケイ</t>
    </rPh>
    <rPh sb="18" eb="19">
      <t>モト</t>
    </rPh>
    <rPh sb="26" eb="27">
      <t>ブン</t>
    </rPh>
    <rPh sb="32" eb="34">
      <t>ソウトウ</t>
    </rPh>
    <rPh sb="36" eb="38">
      <t>キンガク</t>
    </rPh>
    <rPh sb="39" eb="40">
      <t>エン</t>
    </rPh>
    <rPh sb="40" eb="42">
      <t>ミマン</t>
    </rPh>
    <rPh sb="42" eb="43">
      <t>キ</t>
    </rPh>
    <rPh sb="44" eb="45">
      <t>ス</t>
    </rPh>
    <rPh sb="49" eb="51">
      <t>ニュウサツ</t>
    </rPh>
    <rPh sb="51" eb="52">
      <t>ショ</t>
    </rPh>
    <rPh sb="53" eb="55">
      <t>キサイ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</si>
</sst>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#,##0.00_);[Red]\(#,##0.00\)"/>
    <numFmt numFmtId="178" formatCode="#,###"/>
  </numFmts>
  <fonts count="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7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right" vertical="center"/>
    </xf>
    <xf numFmtId="178" fontId="5" fillId="2" borderId="4" xfId="0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76" fontId="0" fillId="0" borderId="7" xfId="0" applyNumberFormat="1" applyBorder="1" applyAlignment="1">
      <alignment horizontal="left" vertical="center" shrinkToFit="1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0" borderId="11" xfId="0" applyNumberFormat="1" applyBorder="1" applyAlignment="1">
      <alignment horizontal="left" vertical="center" shrinkToFit="1"/>
    </xf>
    <xf numFmtId="177" fontId="0" fillId="0" borderId="12" xfId="0" applyNumberFormat="1" applyBorder="1">
      <alignment vertical="center"/>
    </xf>
    <xf numFmtId="177" fontId="0" fillId="0" borderId="0" xfId="0" applyNumberForma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7" fontId="0" fillId="0" borderId="6" xfId="0" applyNumberFormat="1" applyBorder="1" applyAlignment="1">
      <alignment vertical="center"/>
    </xf>
    <xf numFmtId="176" fontId="0" fillId="0" borderId="0" xfId="0" quotePrefix="1" applyNumberFormat="1">
      <alignment vertical="center"/>
    </xf>
    <xf numFmtId="176" fontId="0" fillId="2" borderId="1" xfId="0" applyNumberForma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176" fontId="0" fillId="0" borderId="13" xfId="0" applyNumberFormat="1" applyBorder="1">
      <alignment vertical="center"/>
    </xf>
    <xf numFmtId="177" fontId="3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>
      <alignment vertical="center"/>
    </xf>
    <xf numFmtId="177" fontId="1" fillId="0" borderId="6" xfId="0" applyNumberFormat="1" applyFont="1" applyFill="1" applyBorder="1" applyAlignment="1">
      <alignment vertical="center"/>
    </xf>
    <xf numFmtId="177" fontId="0" fillId="0" borderId="6" xfId="0" applyNumberFormat="1" applyBorder="1">
      <alignment vertical="center"/>
    </xf>
    <xf numFmtId="177" fontId="0" fillId="0" borderId="15" xfId="0" applyNumberFormat="1" applyBorder="1" applyAlignment="1">
      <alignment vertical="center" shrinkToFit="1"/>
    </xf>
    <xf numFmtId="176" fontId="0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16" xfId="0" applyNumberFormat="1" applyBorder="1">
      <alignment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L64"/>
  <sheetViews>
    <sheetView tabSelected="1" zoomScale="110" zoomScaleNormal="110" workbookViewId="0">
      <selection activeCell="A65" sqref="A65"/>
    </sheetView>
  </sheetViews>
  <sheetFormatPr defaultRowHeight="13.2"/>
  <cols>
    <col min="1" max="1" width="4.75" customWidth="1"/>
    <col min="2" max="2" width="27.875" style="1" bestFit="1" customWidth="1"/>
    <col min="3" max="3" width="13.625" style="2" customWidth="1"/>
    <col min="4" max="4" width="15.25" style="3" customWidth="1"/>
    <col min="5" max="5" width="9.375" style="4" customWidth="1"/>
    <col min="6" max="6" width="27" style="5" customWidth="1"/>
    <col min="7" max="8" width="11.25" style="4" customWidth="1"/>
    <col min="9" max="9" width="15.25" style="3" customWidth="1"/>
    <col min="10" max="10" width="12.125" style="5" customWidth="1"/>
    <col min="11" max="11" width="10.375" style="4" customWidth="1"/>
  </cols>
  <sheetData>
    <row r="1" spans="1:11" ht="13.95">
      <c r="A1" t="s">
        <v>43</v>
      </c>
      <c r="E1" s="27" t="s">
        <v>57</v>
      </c>
      <c r="F1" s="33"/>
    </row>
    <row r="2" spans="1:11" ht="14.4">
      <c r="A2" s="7"/>
      <c r="E2" s="28"/>
      <c r="F2" s="34" t="s">
        <v>36</v>
      </c>
      <c r="G2" s="41" t="s">
        <v>52</v>
      </c>
    </row>
    <row r="3" spans="1:11" ht="14.4">
      <c r="A3" s="7" t="s">
        <v>62</v>
      </c>
      <c r="E3" s="29"/>
      <c r="F3" s="34" t="s">
        <v>55</v>
      </c>
      <c r="G3" s="41" t="s">
        <v>3</v>
      </c>
    </row>
    <row r="4" spans="1:11" ht="13.95">
      <c r="E4" s="30"/>
      <c r="F4" s="34" t="s">
        <v>50</v>
      </c>
      <c r="G4" s="41" t="s">
        <v>58</v>
      </c>
    </row>
    <row r="5" spans="1:11">
      <c r="F5" s="35" t="s">
        <v>56</v>
      </c>
    </row>
    <row r="6" spans="1:11" ht="22.5" customHeight="1">
      <c r="A6" s="8" t="s">
        <v>2</v>
      </c>
      <c r="B6" s="8" t="s">
        <v>11</v>
      </c>
      <c r="C6" s="16" t="s">
        <v>12</v>
      </c>
      <c r="D6" s="16"/>
      <c r="E6" s="16"/>
      <c r="F6" s="16"/>
      <c r="G6" s="16" t="s">
        <v>4</v>
      </c>
      <c r="H6" s="16"/>
      <c r="I6" s="16"/>
      <c r="J6" s="16"/>
      <c r="K6" s="17" t="s">
        <v>33</v>
      </c>
    </row>
    <row r="7" spans="1:11" ht="26.4">
      <c r="A7" s="8"/>
      <c r="B7" s="8"/>
      <c r="C7" s="17" t="s">
        <v>13</v>
      </c>
      <c r="D7" s="22" t="s">
        <v>0</v>
      </c>
      <c r="E7" s="17" t="s">
        <v>8</v>
      </c>
      <c r="F7" s="36" t="s">
        <v>28</v>
      </c>
      <c r="G7" s="17" t="s">
        <v>6</v>
      </c>
      <c r="H7" s="17"/>
      <c r="I7" s="22" t="s">
        <v>15</v>
      </c>
      <c r="J7" s="36" t="s">
        <v>26</v>
      </c>
      <c r="K7" s="17"/>
    </row>
    <row r="8" spans="1:11" ht="31.5" customHeight="1">
      <c r="A8" s="8"/>
      <c r="B8" s="8"/>
      <c r="C8" s="17"/>
      <c r="D8" s="23" t="s">
        <v>37</v>
      </c>
      <c r="E8" s="17"/>
      <c r="F8" s="37" t="s">
        <v>65</v>
      </c>
      <c r="G8" s="17"/>
      <c r="H8" s="17"/>
      <c r="I8" s="23" t="s">
        <v>37</v>
      </c>
      <c r="J8" s="36"/>
      <c r="K8" s="53" t="s">
        <v>38</v>
      </c>
    </row>
    <row r="9" spans="1:11" s="6" customFormat="1">
      <c r="A9" s="8"/>
      <c r="B9" s="8"/>
      <c r="C9" s="18" t="s">
        <v>16</v>
      </c>
      <c r="D9" s="24" t="s">
        <v>7</v>
      </c>
      <c r="E9" s="31" t="s">
        <v>1</v>
      </c>
      <c r="F9" s="38" t="s">
        <v>18</v>
      </c>
      <c r="G9" s="31" t="s">
        <v>21</v>
      </c>
      <c r="H9" s="31"/>
      <c r="I9" s="24" t="s">
        <v>22</v>
      </c>
      <c r="J9" s="48" t="s">
        <v>46</v>
      </c>
      <c r="K9" s="18" t="s">
        <v>25</v>
      </c>
    </row>
    <row r="10" spans="1:11">
      <c r="A10" s="8">
        <v>1</v>
      </c>
      <c r="B10" s="13" t="s">
        <v>48</v>
      </c>
      <c r="C10" s="19">
        <v>500</v>
      </c>
      <c r="D10" s="25"/>
      <c r="E10" s="32">
        <v>100</v>
      </c>
      <c r="F10" s="39"/>
      <c r="G10" s="42" t="s">
        <v>23</v>
      </c>
      <c r="H10" s="43">
        <v>168601</v>
      </c>
      <c r="I10" s="45"/>
      <c r="J10" s="49">
        <f t="shared" ref="J10:J53" si="0">H10*I10</f>
        <v>0</v>
      </c>
      <c r="K10" s="54">
        <f>ROUNDDOWN(F10+J10+J11,0)</f>
        <v>0</v>
      </c>
    </row>
    <row r="11" spans="1:11">
      <c r="A11" s="8"/>
      <c r="B11" s="14"/>
      <c r="C11" s="20"/>
      <c r="D11" s="25"/>
      <c r="E11" s="32"/>
      <c r="F11" s="39"/>
      <c r="G11" s="42" t="s">
        <v>19</v>
      </c>
      <c r="H11" s="43">
        <v>478119</v>
      </c>
      <c r="I11" s="45"/>
      <c r="J11" s="49">
        <f t="shared" si="0"/>
        <v>0</v>
      </c>
      <c r="K11" s="54"/>
    </row>
    <row r="12" spans="1:11">
      <c r="A12" s="8">
        <v>2</v>
      </c>
      <c r="B12" s="13" t="s">
        <v>44</v>
      </c>
      <c r="C12" s="19">
        <v>223</v>
      </c>
      <c r="D12" s="25"/>
      <c r="E12" s="32">
        <v>100</v>
      </c>
      <c r="F12" s="39"/>
      <c r="G12" s="42" t="s">
        <v>23</v>
      </c>
      <c r="H12" s="43">
        <v>65210</v>
      </c>
      <c r="I12" s="45"/>
      <c r="J12" s="49">
        <f t="shared" si="0"/>
        <v>0</v>
      </c>
      <c r="K12" s="54">
        <f>ROUNDDOWN(F12+J12+J13,0)</f>
        <v>0</v>
      </c>
    </row>
    <row r="13" spans="1:11">
      <c r="A13" s="8"/>
      <c r="B13" s="14"/>
      <c r="C13" s="20"/>
      <c r="D13" s="25"/>
      <c r="E13" s="32"/>
      <c r="F13" s="39"/>
      <c r="G13" s="42" t="s">
        <v>19</v>
      </c>
      <c r="H13" s="43">
        <v>173514</v>
      </c>
      <c r="I13" s="45"/>
      <c r="J13" s="49">
        <f t="shared" si="0"/>
        <v>0</v>
      </c>
      <c r="K13" s="54"/>
    </row>
    <row r="14" spans="1:11">
      <c r="A14" s="8">
        <v>3</v>
      </c>
      <c r="B14" s="13" t="s">
        <v>40</v>
      </c>
      <c r="C14" s="19">
        <v>67</v>
      </c>
      <c r="D14" s="25"/>
      <c r="E14" s="32">
        <v>100</v>
      </c>
      <c r="F14" s="39"/>
      <c r="G14" s="42" t="s">
        <v>23</v>
      </c>
      <c r="H14" s="43">
        <v>24200</v>
      </c>
      <c r="I14" s="45"/>
      <c r="J14" s="49">
        <f t="shared" si="0"/>
        <v>0</v>
      </c>
      <c r="K14" s="54">
        <f>ROUNDDOWN(F14+J14+J15,0)</f>
        <v>0</v>
      </c>
    </row>
    <row r="15" spans="1:11">
      <c r="A15" s="8"/>
      <c r="B15" s="14"/>
      <c r="C15" s="20"/>
      <c r="D15" s="25"/>
      <c r="E15" s="32"/>
      <c r="F15" s="39"/>
      <c r="G15" s="42" t="s">
        <v>19</v>
      </c>
      <c r="H15" s="43">
        <v>78753</v>
      </c>
      <c r="I15" s="45"/>
      <c r="J15" s="49">
        <f t="shared" si="0"/>
        <v>0</v>
      </c>
      <c r="K15" s="54"/>
    </row>
    <row r="16" spans="1:11">
      <c r="A16" s="8">
        <v>4</v>
      </c>
      <c r="B16" s="13" t="s">
        <v>49</v>
      </c>
      <c r="C16" s="19">
        <v>78</v>
      </c>
      <c r="D16" s="25"/>
      <c r="E16" s="32">
        <v>100</v>
      </c>
      <c r="F16" s="39"/>
      <c r="G16" s="42" t="s">
        <v>23</v>
      </c>
      <c r="H16" s="43">
        <v>1237</v>
      </c>
      <c r="I16" s="45"/>
      <c r="J16" s="49">
        <f t="shared" si="0"/>
        <v>0</v>
      </c>
      <c r="K16" s="54">
        <f>ROUNDDOWN(F16+J16+J17,0)</f>
        <v>0</v>
      </c>
    </row>
    <row r="17" spans="1:11">
      <c r="A17" s="8"/>
      <c r="B17" s="14"/>
      <c r="C17" s="20"/>
      <c r="D17" s="25"/>
      <c r="E17" s="32"/>
      <c r="F17" s="39"/>
      <c r="G17" s="42" t="s">
        <v>19</v>
      </c>
      <c r="H17" s="43">
        <v>3920</v>
      </c>
      <c r="I17" s="45"/>
      <c r="J17" s="49">
        <f t="shared" si="0"/>
        <v>0</v>
      </c>
      <c r="K17" s="54"/>
    </row>
    <row r="18" spans="1:11">
      <c r="A18" s="8">
        <v>5</v>
      </c>
      <c r="B18" s="13" t="s">
        <v>17</v>
      </c>
      <c r="C18" s="19">
        <v>63</v>
      </c>
      <c r="D18" s="25"/>
      <c r="E18" s="32">
        <v>100</v>
      </c>
      <c r="F18" s="39"/>
      <c r="G18" s="42" t="s">
        <v>23</v>
      </c>
      <c r="H18" s="43">
        <v>2299</v>
      </c>
      <c r="I18" s="45"/>
      <c r="J18" s="49">
        <f t="shared" si="0"/>
        <v>0</v>
      </c>
      <c r="K18" s="54">
        <f>ROUNDDOWN(F18+J18+J19,0)</f>
        <v>0</v>
      </c>
    </row>
    <row r="19" spans="1:11">
      <c r="A19" s="8"/>
      <c r="B19" s="14"/>
      <c r="C19" s="20"/>
      <c r="D19" s="25"/>
      <c r="E19" s="32"/>
      <c r="F19" s="39"/>
      <c r="G19" s="42" t="s">
        <v>19</v>
      </c>
      <c r="H19" s="43">
        <v>7128</v>
      </c>
      <c r="I19" s="45"/>
      <c r="J19" s="49">
        <f t="shared" si="0"/>
        <v>0</v>
      </c>
      <c r="K19" s="54"/>
    </row>
    <row r="20" spans="1:11">
      <c r="A20" s="8">
        <v>6</v>
      </c>
      <c r="B20" s="13" t="s">
        <v>51</v>
      </c>
      <c r="C20" s="19">
        <v>36</v>
      </c>
      <c r="D20" s="25"/>
      <c r="E20" s="32">
        <v>100</v>
      </c>
      <c r="F20" s="39"/>
      <c r="G20" s="42" t="s">
        <v>23</v>
      </c>
      <c r="H20" s="43">
        <v>742</v>
      </c>
      <c r="I20" s="45"/>
      <c r="J20" s="49">
        <f t="shared" si="0"/>
        <v>0</v>
      </c>
      <c r="K20" s="54">
        <f>ROUNDDOWN(F20+J20+J21,0)</f>
        <v>0</v>
      </c>
    </row>
    <row r="21" spans="1:11">
      <c r="A21" s="8"/>
      <c r="B21" s="14"/>
      <c r="C21" s="20"/>
      <c r="D21" s="25"/>
      <c r="E21" s="32"/>
      <c r="F21" s="39"/>
      <c r="G21" s="42" t="s">
        <v>19</v>
      </c>
      <c r="H21" s="43">
        <v>2526</v>
      </c>
      <c r="I21" s="45"/>
      <c r="J21" s="49">
        <f t="shared" si="0"/>
        <v>0</v>
      </c>
      <c r="K21" s="54"/>
    </row>
    <row r="22" spans="1:11">
      <c r="A22" s="8">
        <v>7</v>
      </c>
      <c r="B22" s="13" t="s">
        <v>31</v>
      </c>
      <c r="C22" s="19">
        <v>28</v>
      </c>
      <c r="D22" s="25"/>
      <c r="E22" s="32">
        <v>100</v>
      </c>
      <c r="F22" s="39"/>
      <c r="G22" s="42" t="s">
        <v>23</v>
      </c>
      <c r="H22" s="43">
        <v>790</v>
      </c>
      <c r="I22" s="45"/>
      <c r="J22" s="49">
        <f t="shared" si="0"/>
        <v>0</v>
      </c>
      <c r="K22" s="54">
        <f>ROUNDDOWN(F22+J22+J23,0)</f>
        <v>0</v>
      </c>
    </row>
    <row r="23" spans="1:11">
      <c r="A23" s="8"/>
      <c r="B23" s="14"/>
      <c r="C23" s="20"/>
      <c r="D23" s="25"/>
      <c r="E23" s="32"/>
      <c r="F23" s="39"/>
      <c r="G23" s="42" t="s">
        <v>19</v>
      </c>
      <c r="H23" s="43">
        <v>2931</v>
      </c>
      <c r="I23" s="45"/>
      <c r="J23" s="49">
        <f t="shared" si="0"/>
        <v>0</v>
      </c>
      <c r="K23" s="54"/>
    </row>
    <row r="24" spans="1:11">
      <c r="A24" s="8">
        <v>8</v>
      </c>
      <c r="B24" s="13" t="s">
        <v>53</v>
      </c>
      <c r="C24" s="19">
        <v>44</v>
      </c>
      <c r="D24" s="25"/>
      <c r="E24" s="32">
        <v>100</v>
      </c>
      <c r="F24" s="39"/>
      <c r="G24" s="42" t="s">
        <v>23</v>
      </c>
      <c r="H24" s="43">
        <v>6310</v>
      </c>
      <c r="I24" s="45"/>
      <c r="J24" s="49">
        <f t="shared" si="0"/>
        <v>0</v>
      </c>
      <c r="K24" s="54">
        <f>ROUNDDOWN(F24+J24+J25,0)</f>
        <v>0</v>
      </c>
    </row>
    <row r="25" spans="1:11">
      <c r="A25" s="8"/>
      <c r="B25" s="14"/>
      <c r="C25" s="20"/>
      <c r="D25" s="25"/>
      <c r="E25" s="32"/>
      <c r="F25" s="39"/>
      <c r="G25" s="42" t="s">
        <v>19</v>
      </c>
      <c r="H25" s="43">
        <v>20082</v>
      </c>
      <c r="I25" s="45"/>
      <c r="J25" s="49">
        <f t="shared" si="0"/>
        <v>0</v>
      </c>
      <c r="K25" s="54"/>
    </row>
    <row r="26" spans="1:11">
      <c r="A26" s="8">
        <v>9</v>
      </c>
      <c r="B26" s="13" t="s">
        <v>35</v>
      </c>
      <c r="C26" s="19">
        <v>73</v>
      </c>
      <c r="D26" s="25"/>
      <c r="E26" s="32">
        <v>100</v>
      </c>
      <c r="F26" s="39"/>
      <c r="G26" s="42" t="s">
        <v>23</v>
      </c>
      <c r="H26" s="43">
        <v>6379</v>
      </c>
      <c r="I26" s="45"/>
      <c r="J26" s="49">
        <f t="shared" si="0"/>
        <v>0</v>
      </c>
      <c r="K26" s="54">
        <f>ROUNDDOWN(F26+J26+J27,0)</f>
        <v>0</v>
      </c>
    </row>
    <row r="27" spans="1:11">
      <c r="A27" s="8"/>
      <c r="B27" s="14"/>
      <c r="C27" s="20"/>
      <c r="D27" s="25"/>
      <c r="E27" s="32"/>
      <c r="F27" s="39"/>
      <c r="G27" s="42" t="s">
        <v>19</v>
      </c>
      <c r="H27" s="43">
        <v>10799</v>
      </c>
      <c r="I27" s="45"/>
      <c r="J27" s="49">
        <f t="shared" si="0"/>
        <v>0</v>
      </c>
      <c r="K27" s="54"/>
    </row>
    <row r="28" spans="1:11">
      <c r="A28" s="8">
        <v>10</v>
      </c>
      <c r="B28" s="13" t="s">
        <v>42</v>
      </c>
      <c r="C28" s="19">
        <v>18</v>
      </c>
      <c r="D28" s="25"/>
      <c r="E28" s="32">
        <v>100</v>
      </c>
      <c r="F28" s="39"/>
      <c r="G28" s="42" t="s">
        <v>23</v>
      </c>
      <c r="H28" s="43">
        <v>12490</v>
      </c>
      <c r="I28" s="45"/>
      <c r="J28" s="49">
        <f t="shared" si="0"/>
        <v>0</v>
      </c>
      <c r="K28" s="54">
        <f>ROUNDDOWN(F28+J28+J29,0)</f>
        <v>0</v>
      </c>
    </row>
    <row r="29" spans="1:11">
      <c r="A29" s="8"/>
      <c r="B29" s="14"/>
      <c r="C29" s="20"/>
      <c r="D29" s="25"/>
      <c r="E29" s="32"/>
      <c r="F29" s="39"/>
      <c r="G29" s="42" t="s">
        <v>19</v>
      </c>
      <c r="H29" s="43">
        <v>37675</v>
      </c>
      <c r="I29" s="45"/>
      <c r="J29" s="49">
        <f t="shared" si="0"/>
        <v>0</v>
      </c>
      <c r="K29" s="54"/>
    </row>
    <row r="30" spans="1:11">
      <c r="A30" s="8">
        <v>11</v>
      </c>
      <c r="B30" s="13" t="s">
        <v>27</v>
      </c>
      <c r="C30" s="19">
        <v>12</v>
      </c>
      <c r="D30" s="25"/>
      <c r="E30" s="32">
        <v>100</v>
      </c>
      <c r="F30" s="39"/>
      <c r="G30" s="42" t="s">
        <v>23</v>
      </c>
      <c r="H30" s="43">
        <v>5504</v>
      </c>
      <c r="I30" s="45"/>
      <c r="J30" s="49">
        <f t="shared" si="0"/>
        <v>0</v>
      </c>
      <c r="K30" s="54">
        <f>ROUNDDOWN(F30+J30+J31,0)</f>
        <v>0</v>
      </c>
    </row>
    <row r="31" spans="1:11">
      <c r="A31" s="8"/>
      <c r="B31" s="14"/>
      <c r="C31" s="20"/>
      <c r="D31" s="25"/>
      <c r="E31" s="32"/>
      <c r="F31" s="39"/>
      <c r="G31" s="42" t="s">
        <v>19</v>
      </c>
      <c r="H31" s="43">
        <v>9595</v>
      </c>
      <c r="I31" s="45"/>
      <c r="J31" s="49">
        <f t="shared" si="0"/>
        <v>0</v>
      </c>
      <c r="K31" s="54"/>
    </row>
    <row r="32" spans="1:11">
      <c r="A32" s="8">
        <v>12</v>
      </c>
      <c r="B32" s="13" t="s">
        <v>20</v>
      </c>
      <c r="C32" s="19">
        <v>54</v>
      </c>
      <c r="D32" s="25"/>
      <c r="E32" s="32">
        <v>100</v>
      </c>
      <c r="F32" s="39"/>
      <c r="G32" s="42" t="s">
        <v>23</v>
      </c>
      <c r="H32" s="43">
        <v>57324</v>
      </c>
      <c r="I32" s="45"/>
      <c r="J32" s="49">
        <f t="shared" si="0"/>
        <v>0</v>
      </c>
      <c r="K32" s="54">
        <f>ROUNDDOWN(F32+J32+J33,0)</f>
        <v>0</v>
      </c>
    </row>
    <row r="33" spans="1:11">
      <c r="A33" s="8"/>
      <c r="B33" s="14"/>
      <c r="C33" s="20"/>
      <c r="D33" s="25"/>
      <c r="E33" s="32"/>
      <c r="F33" s="39"/>
      <c r="G33" s="42" t="s">
        <v>19</v>
      </c>
      <c r="H33" s="43">
        <v>171693</v>
      </c>
      <c r="I33" s="45"/>
      <c r="J33" s="49">
        <f t="shared" si="0"/>
        <v>0</v>
      </c>
      <c r="K33" s="54"/>
    </row>
    <row r="34" spans="1:11">
      <c r="A34" s="8">
        <v>13</v>
      </c>
      <c r="B34" s="13" t="s">
        <v>54</v>
      </c>
      <c r="C34" s="19">
        <v>65</v>
      </c>
      <c r="D34" s="25"/>
      <c r="E34" s="32">
        <v>100</v>
      </c>
      <c r="F34" s="39"/>
      <c r="G34" s="42" t="s">
        <v>23</v>
      </c>
      <c r="H34" s="43">
        <v>3406</v>
      </c>
      <c r="I34" s="45"/>
      <c r="J34" s="49">
        <f t="shared" si="0"/>
        <v>0</v>
      </c>
      <c r="K34" s="54">
        <f>ROUNDDOWN(F34+J34+J35,0)</f>
        <v>0</v>
      </c>
    </row>
    <row r="35" spans="1:11">
      <c r="A35" s="8"/>
      <c r="B35" s="14"/>
      <c r="C35" s="20"/>
      <c r="D35" s="25"/>
      <c r="E35" s="32"/>
      <c r="F35" s="39"/>
      <c r="G35" s="42" t="s">
        <v>19</v>
      </c>
      <c r="H35" s="43">
        <v>12103</v>
      </c>
      <c r="I35" s="45"/>
      <c r="J35" s="49">
        <f t="shared" si="0"/>
        <v>0</v>
      </c>
      <c r="K35" s="54"/>
    </row>
    <row r="36" spans="1:11">
      <c r="A36" s="8">
        <v>14</v>
      </c>
      <c r="B36" s="13" t="s">
        <v>47</v>
      </c>
      <c r="C36" s="19">
        <v>105</v>
      </c>
      <c r="D36" s="25"/>
      <c r="E36" s="32">
        <v>100</v>
      </c>
      <c r="F36" s="39"/>
      <c r="G36" s="42" t="s">
        <v>23</v>
      </c>
      <c r="H36" s="43">
        <v>6127</v>
      </c>
      <c r="I36" s="45"/>
      <c r="J36" s="49">
        <f t="shared" si="0"/>
        <v>0</v>
      </c>
      <c r="K36" s="54">
        <f>ROUNDDOWN(F36+J36+J37,0)</f>
        <v>0</v>
      </c>
    </row>
    <row r="37" spans="1:11">
      <c r="A37" s="8"/>
      <c r="B37" s="14"/>
      <c r="C37" s="20"/>
      <c r="D37" s="25"/>
      <c r="E37" s="32"/>
      <c r="F37" s="39"/>
      <c r="G37" s="42" t="s">
        <v>19</v>
      </c>
      <c r="H37" s="43">
        <v>17928</v>
      </c>
      <c r="I37" s="45"/>
      <c r="J37" s="49">
        <f t="shared" si="0"/>
        <v>0</v>
      </c>
      <c r="K37" s="54"/>
    </row>
    <row r="38" spans="1:11">
      <c r="A38" s="8">
        <v>15</v>
      </c>
      <c r="B38" s="13" t="s">
        <v>9</v>
      </c>
      <c r="C38" s="19">
        <v>64</v>
      </c>
      <c r="D38" s="25"/>
      <c r="E38" s="32">
        <v>100</v>
      </c>
      <c r="F38" s="39"/>
      <c r="G38" s="42" t="s">
        <v>23</v>
      </c>
      <c r="H38" s="43">
        <v>11329</v>
      </c>
      <c r="I38" s="45"/>
      <c r="J38" s="49">
        <f t="shared" si="0"/>
        <v>0</v>
      </c>
      <c r="K38" s="54">
        <f>ROUNDDOWN(F38+J38+J39,0)</f>
        <v>0</v>
      </c>
    </row>
    <row r="39" spans="1:11">
      <c r="A39" s="8"/>
      <c r="B39" s="14"/>
      <c r="C39" s="20"/>
      <c r="D39" s="25"/>
      <c r="E39" s="32"/>
      <c r="F39" s="39"/>
      <c r="G39" s="42" t="s">
        <v>19</v>
      </c>
      <c r="H39" s="43">
        <v>32477</v>
      </c>
      <c r="I39" s="45"/>
      <c r="J39" s="49">
        <f t="shared" si="0"/>
        <v>0</v>
      </c>
      <c r="K39" s="54"/>
    </row>
    <row r="40" spans="1:11">
      <c r="A40" s="8">
        <v>16</v>
      </c>
      <c r="B40" s="13" t="s">
        <v>59</v>
      </c>
      <c r="C40" s="19">
        <v>30</v>
      </c>
      <c r="D40" s="25"/>
      <c r="E40" s="32">
        <v>100</v>
      </c>
      <c r="F40" s="39"/>
      <c r="G40" s="42" t="s">
        <v>23</v>
      </c>
      <c r="H40" s="43">
        <v>4376</v>
      </c>
      <c r="I40" s="45"/>
      <c r="J40" s="49">
        <f t="shared" si="0"/>
        <v>0</v>
      </c>
      <c r="K40" s="54">
        <f>ROUNDDOWN(F40+J40+J41,0)</f>
        <v>0</v>
      </c>
    </row>
    <row r="41" spans="1:11">
      <c r="A41" s="8"/>
      <c r="B41" s="14"/>
      <c r="C41" s="20"/>
      <c r="D41" s="25"/>
      <c r="E41" s="32"/>
      <c r="F41" s="39"/>
      <c r="G41" s="42" t="s">
        <v>19</v>
      </c>
      <c r="H41" s="43">
        <v>13093</v>
      </c>
      <c r="I41" s="45"/>
      <c r="J41" s="49">
        <f t="shared" si="0"/>
        <v>0</v>
      </c>
      <c r="K41" s="54"/>
    </row>
    <row r="42" spans="1:11">
      <c r="A42" s="8">
        <v>17</v>
      </c>
      <c r="B42" s="13" t="s">
        <v>45</v>
      </c>
      <c r="C42" s="19">
        <v>48</v>
      </c>
      <c r="D42" s="25"/>
      <c r="E42" s="32">
        <v>100</v>
      </c>
      <c r="F42" s="39"/>
      <c r="G42" s="42" t="s">
        <v>23</v>
      </c>
      <c r="H42" s="43">
        <v>14073</v>
      </c>
      <c r="I42" s="45"/>
      <c r="J42" s="49">
        <f t="shared" si="0"/>
        <v>0</v>
      </c>
      <c r="K42" s="54">
        <f>ROUNDDOWN(F42+J42+J43,0)</f>
        <v>0</v>
      </c>
    </row>
    <row r="43" spans="1:11">
      <c r="A43" s="8"/>
      <c r="B43" s="14"/>
      <c r="C43" s="20"/>
      <c r="D43" s="25"/>
      <c r="E43" s="32"/>
      <c r="F43" s="39"/>
      <c r="G43" s="42" t="s">
        <v>19</v>
      </c>
      <c r="H43" s="43">
        <v>43123</v>
      </c>
      <c r="I43" s="45"/>
      <c r="J43" s="49">
        <f t="shared" si="0"/>
        <v>0</v>
      </c>
      <c r="K43" s="54"/>
    </row>
    <row r="44" spans="1:11">
      <c r="A44" s="8">
        <v>18</v>
      </c>
      <c r="B44" s="13" t="s">
        <v>24</v>
      </c>
      <c r="C44" s="19">
        <v>16</v>
      </c>
      <c r="D44" s="25"/>
      <c r="E44" s="32">
        <v>100</v>
      </c>
      <c r="F44" s="39"/>
      <c r="G44" s="42" t="s">
        <v>23</v>
      </c>
      <c r="H44" s="43">
        <v>10243</v>
      </c>
      <c r="I44" s="45"/>
      <c r="J44" s="49">
        <f t="shared" si="0"/>
        <v>0</v>
      </c>
      <c r="K44" s="54">
        <f>ROUNDDOWN(F44+J44+J45,0)</f>
        <v>0</v>
      </c>
    </row>
    <row r="45" spans="1:11">
      <c r="A45" s="8"/>
      <c r="B45" s="14"/>
      <c r="C45" s="20"/>
      <c r="D45" s="25"/>
      <c r="E45" s="32"/>
      <c r="F45" s="39"/>
      <c r="G45" s="42" t="s">
        <v>19</v>
      </c>
      <c r="H45" s="43">
        <v>23200</v>
      </c>
      <c r="I45" s="45"/>
      <c r="J45" s="49">
        <f t="shared" si="0"/>
        <v>0</v>
      </c>
      <c r="K45" s="54"/>
    </row>
    <row r="46" spans="1:11">
      <c r="A46" s="8">
        <v>19</v>
      </c>
      <c r="B46" s="13" t="s">
        <v>10</v>
      </c>
      <c r="C46" s="19">
        <v>31</v>
      </c>
      <c r="D46" s="25"/>
      <c r="E46" s="32">
        <v>100</v>
      </c>
      <c r="F46" s="39"/>
      <c r="G46" s="42" t="s">
        <v>23</v>
      </c>
      <c r="H46" s="43">
        <v>2577</v>
      </c>
      <c r="I46" s="45"/>
      <c r="J46" s="49">
        <f t="shared" si="0"/>
        <v>0</v>
      </c>
      <c r="K46" s="54">
        <f>ROUNDDOWN(F46+J46+J47,0)</f>
        <v>0</v>
      </c>
    </row>
    <row r="47" spans="1:11">
      <c r="A47" s="8"/>
      <c r="B47" s="14"/>
      <c r="C47" s="20"/>
      <c r="D47" s="25"/>
      <c r="E47" s="32"/>
      <c r="F47" s="39"/>
      <c r="G47" s="42" t="s">
        <v>19</v>
      </c>
      <c r="H47" s="43">
        <v>8353</v>
      </c>
      <c r="I47" s="45"/>
      <c r="J47" s="49">
        <f t="shared" si="0"/>
        <v>0</v>
      </c>
      <c r="K47" s="54"/>
    </row>
    <row r="48" spans="1:11">
      <c r="A48" s="8">
        <v>20</v>
      </c>
      <c r="B48" s="13" t="s">
        <v>14</v>
      </c>
      <c r="C48" s="19">
        <v>29</v>
      </c>
      <c r="D48" s="25"/>
      <c r="E48" s="32">
        <v>100</v>
      </c>
      <c r="F48" s="39"/>
      <c r="G48" s="42" t="s">
        <v>23</v>
      </c>
      <c r="H48" s="43">
        <v>14974</v>
      </c>
      <c r="I48" s="45"/>
      <c r="J48" s="49">
        <f t="shared" si="0"/>
        <v>0</v>
      </c>
      <c r="K48" s="54">
        <f>ROUNDDOWN(F48+J48+J49,0)</f>
        <v>0</v>
      </c>
    </row>
    <row r="49" spans="1:12">
      <c r="A49" s="8"/>
      <c r="B49" s="14"/>
      <c r="C49" s="20"/>
      <c r="D49" s="25"/>
      <c r="E49" s="32"/>
      <c r="F49" s="39"/>
      <c r="G49" s="42" t="s">
        <v>19</v>
      </c>
      <c r="H49" s="43">
        <v>24029</v>
      </c>
      <c r="I49" s="45"/>
      <c r="J49" s="49">
        <f t="shared" si="0"/>
        <v>0</v>
      </c>
      <c r="K49" s="54"/>
    </row>
    <row r="50" spans="1:12">
      <c r="A50" s="8">
        <v>21</v>
      </c>
      <c r="B50" s="13" t="s">
        <v>60</v>
      </c>
      <c r="C50" s="19">
        <v>76</v>
      </c>
      <c r="D50" s="25"/>
      <c r="E50" s="32">
        <v>100</v>
      </c>
      <c r="F50" s="39"/>
      <c r="G50" s="42" t="s">
        <v>23</v>
      </c>
      <c r="H50" s="43">
        <v>14008</v>
      </c>
      <c r="I50" s="45"/>
      <c r="J50" s="49">
        <f t="shared" si="0"/>
        <v>0</v>
      </c>
      <c r="K50" s="54">
        <f>ROUNDDOWN(F50+J50+J51,0)</f>
        <v>0</v>
      </c>
    </row>
    <row r="51" spans="1:12">
      <c r="A51" s="8"/>
      <c r="B51" s="14"/>
      <c r="C51" s="20"/>
      <c r="D51" s="25"/>
      <c r="E51" s="32"/>
      <c r="F51" s="39"/>
      <c r="G51" s="42" t="s">
        <v>19</v>
      </c>
      <c r="H51" s="43">
        <v>44332</v>
      </c>
      <c r="I51" s="45"/>
      <c r="J51" s="49">
        <f t="shared" si="0"/>
        <v>0</v>
      </c>
      <c r="K51" s="54"/>
    </row>
    <row r="52" spans="1:12">
      <c r="A52" s="8">
        <v>22</v>
      </c>
      <c r="B52" s="13" t="s">
        <v>61</v>
      </c>
      <c r="C52" s="19">
        <v>424</v>
      </c>
      <c r="D52" s="25"/>
      <c r="E52" s="32">
        <v>100</v>
      </c>
      <c r="F52" s="39"/>
      <c r="G52" s="42" t="s">
        <v>23</v>
      </c>
      <c r="H52" s="43">
        <v>370590</v>
      </c>
      <c r="I52" s="45"/>
      <c r="J52" s="49">
        <f t="shared" si="0"/>
        <v>0</v>
      </c>
      <c r="K52" s="54">
        <f>ROUNDDOWN(F52+J52+J53,0)</f>
        <v>0</v>
      </c>
    </row>
    <row r="53" spans="1:12">
      <c r="A53" s="8"/>
      <c r="B53" s="14"/>
      <c r="C53" s="20"/>
      <c r="D53" s="25"/>
      <c r="E53" s="32"/>
      <c r="F53" s="39"/>
      <c r="G53" s="42" t="s">
        <v>19</v>
      </c>
      <c r="H53" s="43">
        <v>1097471</v>
      </c>
      <c r="I53" s="45"/>
      <c r="J53" s="49">
        <f t="shared" si="0"/>
        <v>0</v>
      </c>
      <c r="K53" s="54"/>
    </row>
    <row r="54" spans="1:12" ht="24.75" customHeight="1">
      <c r="A54" s="9" t="s">
        <v>39</v>
      </c>
      <c r="B54" s="15"/>
      <c r="C54" s="21">
        <f>SUM(C10:C53)</f>
        <v>2084</v>
      </c>
      <c r="D54" s="26"/>
      <c r="E54" s="26"/>
      <c r="F54" s="40"/>
      <c r="G54" s="26"/>
      <c r="H54" s="21">
        <f>SUM(H10:H53)</f>
        <v>3115633</v>
      </c>
      <c r="I54" s="26"/>
      <c r="J54" s="50"/>
      <c r="K54" s="55">
        <f>SUM(K10:K53)</f>
        <v>0</v>
      </c>
      <c r="L54" t="s">
        <v>29</v>
      </c>
    </row>
    <row r="55" spans="1:12" ht="27.75" customHeight="1"/>
    <row r="56" spans="1:12" ht="27.75" customHeight="1">
      <c r="I56" s="46" t="s">
        <v>63</v>
      </c>
      <c r="J56" s="51"/>
      <c r="K56" s="56">
        <f>K54*2</f>
        <v>0</v>
      </c>
      <c r="L56" t="s">
        <v>30</v>
      </c>
    </row>
    <row r="57" spans="1:12" ht="27.75" customHeight="1"/>
    <row r="58" spans="1:12" ht="25.5" customHeight="1">
      <c r="A58" t="s">
        <v>66</v>
      </c>
      <c r="H58" s="44" t="s">
        <v>32</v>
      </c>
      <c r="I58" s="47" t="s">
        <v>64</v>
      </c>
      <c r="J58" s="52"/>
      <c r="K58" s="57">
        <f>INT(K56*100/110)</f>
        <v>0</v>
      </c>
      <c r="L58" t="s">
        <v>41</v>
      </c>
    </row>
    <row r="59" spans="1:12">
      <c r="A59" t="s">
        <v>34</v>
      </c>
    </row>
    <row r="60" spans="1:12">
      <c r="A60" t="s">
        <v>67</v>
      </c>
    </row>
    <row r="61" spans="1:12">
      <c r="A61" s="10" t="s">
        <v>68</v>
      </c>
    </row>
    <row r="62" spans="1:12">
      <c r="A62" t="s">
        <v>5</v>
      </c>
    </row>
    <row r="63" spans="1:12" s="1" customFormat="1">
      <c r="A63" s="11" t="s">
        <v>69</v>
      </c>
      <c r="C63" s="2"/>
      <c r="D63" s="3"/>
      <c r="E63" s="4"/>
      <c r="F63" s="5"/>
      <c r="G63" s="4"/>
      <c r="H63" s="4"/>
      <c r="I63" s="3"/>
      <c r="J63" s="5"/>
      <c r="K63" s="4"/>
      <c r="L63" s="11"/>
    </row>
    <row r="64" spans="1:12">
      <c r="A64" s="12" t="s">
        <v>70</v>
      </c>
    </row>
  </sheetData>
  <mergeCells count="166">
    <mergeCell ref="E1:F1"/>
    <mergeCell ref="C6:F6"/>
    <mergeCell ref="G6:J6"/>
    <mergeCell ref="G9:H9"/>
    <mergeCell ref="A54:B54"/>
    <mergeCell ref="A6:A9"/>
    <mergeCell ref="B6:B9"/>
    <mergeCell ref="K6:K7"/>
    <mergeCell ref="C7:C8"/>
    <mergeCell ref="E7:E8"/>
    <mergeCell ref="G7:H8"/>
    <mergeCell ref="J7:J8"/>
    <mergeCell ref="A10:A11"/>
    <mergeCell ref="B10:B11"/>
    <mergeCell ref="C10:C11"/>
    <mergeCell ref="D10:D11"/>
    <mergeCell ref="E10:E11"/>
    <mergeCell ref="F10:F11"/>
    <mergeCell ref="K10:K11"/>
    <mergeCell ref="A12:A13"/>
    <mergeCell ref="B12:B13"/>
    <mergeCell ref="C12:C13"/>
    <mergeCell ref="D12:D13"/>
    <mergeCell ref="E12:E13"/>
    <mergeCell ref="F12:F13"/>
    <mergeCell ref="K12:K13"/>
    <mergeCell ref="A14:A15"/>
    <mergeCell ref="B14:B15"/>
    <mergeCell ref="C14:C15"/>
    <mergeCell ref="D14:D15"/>
    <mergeCell ref="E14:E15"/>
    <mergeCell ref="F14:F15"/>
    <mergeCell ref="K14:K15"/>
    <mergeCell ref="A16:A17"/>
    <mergeCell ref="B16:B17"/>
    <mergeCell ref="C16:C17"/>
    <mergeCell ref="D16:D17"/>
    <mergeCell ref="E16:E17"/>
    <mergeCell ref="F16:F17"/>
    <mergeCell ref="K16:K17"/>
    <mergeCell ref="A18:A19"/>
    <mergeCell ref="B18:B19"/>
    <mergeCell ref="C18:C19"/>
    <mergeCell ref="D18:D19"/>
    <mergeCell ref="E18:E19"/>
    <mergeCell ref="F18:F19"/>
    <mergeCell ref="K18:K19"/>
    <mergeCell ref="A20:A21"/>
    <mergeCell ref="B20:B21"/>
    <mergeCell ref="C20:C21"/>
    <mergeCell ref="D20:D21"/>
    <mergeCell ref="E20:E21"/>
    <mergeCell ref="F20:F21"/>
    <mergeCell ref="K20:K21"/>
    <mergeCell ref="A22:A23"/>
    <mergeCell ref="B22:B23"/>
    <mergeCell ref="C22:C23"/>
    <mergeCell ref="D22:D23"/>
    <mergeCell ref="E22:E23"/>
    <mergeCell ref="F22:F23"/>
    <mergeCell ref="K22:K23"/>
    <mergeCell ref="A24:A25"/>
    <mergeCell ref="B24:B25"/>
    <mergeCell ref="C24:C25"/>
    <mergeCell ref="D24:D25"/>
    <mergeCell ref="E24:E25"/>
    <mergeCell ref="F24:F25"/>
    <mergeCell ref="K24:K25"/>
    <mergeCell ref="A26:A27"/>
    <mergeCell ref="B26:B27"/>
    <mergeCell ref="C26:C27"/>
    <mergeCell ref="D26:D27"/>
    <mergeCell ref="E26:E27"/>
    <mergeCell ref="F26:F27"/>
    <mergeCell ref="K26:K27"/>
    <mergeCell ref="A28:A29"/>
    <mergeCell ref="B28:B29"/>
    <mergeCell ref="C28:C29"/>
    <mergeCell ref="D28:D29"/>
    <mergeCell ref="E28:E29"/>
    <mergeCell ref="F28:F29"/>
    <mergeCell ref="K28:K29"/>
    <mergeCell ref="A30:A31"/>
    <mergeCell ref="B30:B31"/>
    <mergeCell ref="C30:C31"/>
    <mergeCell ref="D30:D31"/>
    <mergeCell ref="E30:E31"/>
    <mergeCell ref="F30:F31"/>
    <mergeCell ref="K30:K31"/>
    <mergeCell ref="A32:A33"/>
    <mergeCell ref="B32:B33"/>
    <mergeCell ref="C32:C33"/>
    <mergeCell ref="D32:D33"/>
    <mergeCell ref="E32:E33"/>
    <mergeCell ref="F32:F33"/>
    <mergeCell ref="K32:K33"/>
    <mergeCell ref="A34:A35"/>
    <mergeCell ref="B34:B35"/>
    <mergeCell ref="C34:C35"/>
    <mergeCell ref="D34:D35"/>
    <mergeCell ref="E34:E35"/>
    <mergeCell ref="F34:F35"/>
    <mergeCell ref="K34:K35"/>
    <mergeCell ref="A36:A37"/>
    <mergeCell ref="B36:B37"/>
    <mergeCell ref="C36:C37"/>
    <mergeCell ref="D36:D37"/>
    <mergeCell ref="E36:E37"/>
    <mergeCell ref="F36:F37"/>
    <mergeCell ref="K36:K37"/>
    <mergeCell ref="A38:A39"/>
    <mergeCell ref="B38:B39"/>
    <mergeCell ref="C38:C39"/>
    <mergeCell ref="D38:D39"/>
    <mergeCell ref="E38:E39"/>
    <mergeCell ref="F38:F39"/>
    <mergeCell ref="K38:K39"/>
    <mergeCell ref="A40:A41"/>
    <mergeCell ref="B40:B41"/>
    <mergeCell ref="C40:C41"/>
    <mergeCell ref="D40:D41"/>
    <mergeCell ref="E40:E41"/>
    <mergeCell ref="F40:F41"/>
    <mergeCell ref="K40:K41"/>
    <mergeCell ref="A42:A43"/>
    <mergeCell ref="B42:B43"/>
    <mergeCell ref="C42:C43"/>
    <mergeCell ref="D42:D43"/>
    <mergeCell ref="E42:E43"/>
    <mergeCell ref="F42:F43"/>
    <mergeCell ref="K42:K43"/>
    <mergeCell ref="A44:A45"/>
    <mergeCell ref="B44:B45"/>
    <mergeCell ref="C44:C45"/>
    <mergeCell ref="D44:D45"/>
    <mergeCell ref="E44:E45"/>
    <mergeCell ref="F44:F45"/>
    <mergeCell ref="K44:K45"/>
    <mergeCell ref="A46:A47"/>
    <mergeCell ref="B46:B47"/>
    <mergeCell ref="C46:C47"/>
    <mergeCell ref="D46:D47"/>
    <mergeCell ref="E46:E47"/>
    <mergeCell ref="F46:F47"/>
    <mergeCell ref="K46:K47"/>
    <mergeCell ref="A48:A49"/>
    <mergeCell ref="B48:B49"/>
    <mergeCell ref="C48:C49"/>
    <mergeCell ref="D48:D49"/>
    <mergeCell ref="E48:E49"/>
    <mergeCell ref="F48:F49"/>
    <mergeCell ref="K48:K49"/>
    <mergeCell ref="A50:A51"/>
    <mergeCell ref="B50:B51"/>
    <mergeCell ref="C50:C51"/>
    <mergeCell ref="D50:D51"/>
    <mergeCell ref="E50:E51"/>
    <mergeCell ref="F50:F51"/>
    <mergeCell ref="K50:K51"/>
    <mergeCell ref="A52:A53"/>
    <mergeCell ref="B52:B53"/>
    <mergeCell ref="C52:C53"/>
    <mergeCell ref="D52:D53"/>
    <mergeCell ref="E52:E53"/>
    <mergeCell ref="F52:F53"/>
    <mergeCell ref="K52:K53"/>
  </mergeCells>
  <phoneticPr fontId="2"/>
  <pageMargins left="0.70866141732283472" right="0.70866141732283472" top="0.35433070866141736" bottom="0.35433070866141736" header="0.31496062992125984" footer="0.31496062992125984"/>
  <pageSetup paperSize="9" scale="53" fitToWidth="1" fitToHeight="1" orientation="portrait" usePrinterDefaults="1" horizontalDpi="65533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　案件２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引村 正隆</cp:lastModifiedBy>
  <cp:lastPrinted>2020-12-23T06:09:15Z</cp:lastPrinted>
  <dcterms:created xsi:type="dcterms:W3CDTF">2016-12-01T06:39:14Z</dcterms:created>
  <dcterms:modified xsi:type="dcterms:W3CDTF">2025-11-11T05:33:46Z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2025-11-11T05:33:46Z</vt:filetime>
  </property>
</Properties>
</file>