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770" activeTab="0"/>
  </bookViews>
  <sheets>
    <sheet name="調査票" sheetId="1" r:id="rId1"/>
    <sheet name="調査票（作成例）" sheetId="2" r:id="rId2"/>
  </sheets>
  <definedNames>
    <definedName name="_xlnm.Print_Area" localSheetId="0">'調査票'!$A$1:$L$63</definedName>
    <definedName name="_xlnm.Print_Area" localSheetId="1">'調査票（作成例）'!$B$1:$L$61</definedName>
  </definedNames>
  <calcPr calcMode="manual" fullCalcOnLoad="1"/>
</workbook>
</file>

<file path=xl/comments1.xml><?xml version="1.0" encoding="utf-8"?>
<comments xmlns="http://schemas.openxmlformats.org/spreadsheetml/2006/main">
  <authors>
    <author>ishii</author>
  </authors>
  <commentList>
    <comment ref="O37" authorId="0">
      <text>
        <r>
          <rPr>
            <b/>
            <sz val="9"/>
            <rFont val="ＭＳ Ｐゴシック"/>
            <family val="3"/>
          </rPr>
          <t>ishii: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ishii</author>
  </authors>
  <commentList>
    <comment ref="O39" authorId="0">
      <text>
        <r>
          <rPr>
            <b/>
            <sz val="9"/>
            <rFont val="ＭＳ Ｐゴシック"/>
            <family val="3"/>
          </rPr>
          <t>ishii: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<sst xmlns="http://schemas.openxmlformats.org/spreadsheetml/2006/main" count="140" uniqueCount="78">
  <si>
    <t>工種</t>
  </si>
  <si>
    <t>調査ブロック</t>
  </si>
  <si>
    <t>調査位置</t>
  </si>
  <si>
    <t>生コンの種類</t>
  </si>
  <si>
    <t>打設年月日</t>
  </si>
  <si>
    <t>調査年月日</t>
  </si>
  <si>
    <t>材齢係数(α)</t>
  </si>
  <si>
    <t>材齢(日)</t>
  </si>
  <si>
    <t>打撃方向</t>
  </si>
  <si>
    <t>測定面の乾燥状況</t>
  </si>
  <si>
    <t>反発値</t>
  </si>
  <si>
    <t>平均値</t>
  </si>
  <si>
    <t>追加反発値</t>
  </si>
  <si>
    <t>棄却後の平均値</t>
  </si>
  <si>
    <t>乾燥状況に対する補正値(γ)</t>
  </si>
  <si>
    <t>テストハンマー強度</t>
  </si>
  <si>
    <t>平均値</t>
  </si>
  <si>
    <t>測定番号</t>
  </si>
  <si>
    <t>１</t>
  </si>
  <si>
    <t>２</t>
  </si>
  <si>
    <t>３</t>
  </si>
  <si>
    <t>規格値</t>
  </si>
  <si>
    <t>個々の強度</t>
  </si>
  <si>
    <t>平均強度</t>
  </si>
  <si>
    <t>備考</t>
  </si>
  <si>
    <t>工事名</t>
  </si>
  <si>
    <t>工事場所</t>
  </si>
  <si>
    <t>測定者</t>
  </si>
  <si>
    <t xml:space="preserve"> </t>
  </si>
  <si>
    <t>測定値</t>
  </si>
  <si>
    <t>棄却</t>
  </si>
  <si>
    <t>　設計基準強度の８５％以上</t>
  </si>
  <si>
    <t>　設計基準強度以上</t>
  </si>
  <si>
    <t xml:space="preserve"> 普通　24 - 12 - 20 BB</t>
  </si>
  <si>
    <t>水平</t>
  </si>
  <si>
    <t>乾燥</t>
  </si>
  <si>
    <t>*</t>
  </si>
  <si>
    <r>
      <t>F(N/mm</t>
    </r>
    <r>
      <rPr>
        <b/>
        <vertAlign val="superscript"/>
        <sz val="10"/>
        <rFont val="ＭＳ 明朝"/>
        <family val="1"/>
      </rPr>
      <t>2</t>
    </r>
    <r>
      <rPr>
        <b/>
        <sz val="10"/>
        <rFont val="ＭＳ 明朝"/>
        <family val="1"/>
      </rPr>
      <t>)</t>
    </r>
  </si>
  <si>
    <r>
      <t>(N/mm</t>
    </r>
    <r>
      <rPr>
        <b/>
        <vertAlign val="superscript"/>
        <sz val="10"/>
        <rFont val="ＭＳ 明朝"/>
        <family val="1"/>
      </rPr>
      <t>2</t>
    </r>
    <r>
      <rPr>
        <b/>
        <sz val="10"/>
        <rFont val="ＭＳ 明朝"/>
        <family val="1"/>
      </rPr>
      <t>)</t>
    </r>
  </si>
  <si>
    <r>
      <t>N/mm</t>
    </r>
    <r>
      <rPr>
        <b/>
        <vertAlign val="superscript"/>
        <sz val="10"/>
        <rFont val="ＭＳ 明朝"/>
        <family val="1"/>
      </rPr>
      <t>2</t>
    </r>
    <r>
      <rPr>
        <b/>
        <sz val="10"/>
        <rFont val="ＭＳ 明朝"/>
        <family val="1"/>
      </rPr>
      <t>以上</t>
    </r>
  </si>
  <si>
    <r>
      <t>角度補正値(β N/mm</t>
    </r>
    <r>
      <rPr>
        <vertAlign val="superscript"/>
        <sz val="10"/>
        <rFont val="ＭＳ 明朝"/>
        <family val="1"/>
      </rPr>
      <t>2</t>
    </r>
    <r>
      <rPr>
        <sz val="10"/>
        <rFont val="ＭＳ 明朝"/>
        <family val="1"/>
      </rPr>
      <t>)</t>
    </r>
  </si>
  <si>
    <t>テストハンマーによる強度推定調査結果(作成例）</t>
  </si>
  <si>
    <r>
      <t>(測定反発度 R</t>
    </r>
    <r>
      <rPr>
        <sz val="10"/>
        <rFont val="ＭＳ 明朝"/>
        <family val="1"/>
      </rPr>
      <t>)</t>
    </r>
  </si>
  <si>
    <t>測定方法：　土木学会規準「硬化コンクリートのテストハンマー強度の試験方法(案)(JSCE-G504)」</t>
  </si>
  <si>
    <t>　　　Ro =  R+β+γ</t>
  </si>
  <si>
    <t>補正係数</t>
  </si>
  <si>
    <t>（日）</t>
  </si>
  <si>
    <t>（材齢係数：α）</t>
  </si>
  <si>
    <t>F(N/mm2) = （-18.0＋1.27×Ro）×α</t>
  </si>
  <si>
    <t>*</t>
  </si>
  <si>
    <t>*</t>
  </si>
  <si>
    <t>+45°</t>
  </si>
  <si>
    <t>材齢</t>
  </si>
  <si>
    <t>測定された20点の中で平均値から±20％以上の値がある場合は、その棄却欄に"*"または"除外"とし、計算から除外し、その数だけ追加反発値欄に追加すること。また、自記記録紙を別紙で添付すること。</t>
  </si>
  <si>
    <t>注）</t>
  </si>
  <si>
    <t>１</t>
  </si>
  <si>
    <t>２</t>
  </si>
  <si>
    <t>３</t>
  </si>
  <si>
    <t>F(N/mm2) = （-18.0＋1.27×Ro）×α</t>
  </si>
  <si>
    <t>　　　Ro =  R+β+γ</t>
  </si>
  <si>
    <t>注）</t>
  </si>
  <si>
    <t>テストハンマーによる強度推定調査結果</t>
  </si>
  <si>
    <t>ｺﾝｸﾘｰﾄの種類</t>
  </si>
  <si>
    <t>乾燥</t>
  </si>
  <si>
    <t>湿っている</t>
  </si>
  <si>
    <t>濡れている</t>
  </si>
  <si>
    <t>+3</t>
  </si>
  <si>
    <t>+5</t>
  </si>
  <si>
    <r>
      <t>角度補正値(β N/mm</t>
    </r>
    <r>
      <rPr>
        <vertAlign val="superscript"/>
        <sz val="10"/>
        <rFont val="HGｺﾞｼｯｸM"/>
        <family val="3"/>
      </rPr>
      <t>2</t>
    </r>
    <r>
      <rPr>
        <sz val="10"/>
        <rFont val="HGｺﾞｼｯｸM"/>
        <family val="3"/>
      </rPr>
      <t>)</t>
    </r>
  </si>
  <si>
    <t>(測定反発度 R)</t>
  </si>
  <si>
    <r>
      <t>F(N/mm</t>
    </r>
    <r>
      <rPr>
        <b/>
        <vertAlign val="superscript"/>
        <sz val="10"/>
        <rFont val="HGｺﾞｼｯｸM"/>
        <family val="3"/>
      </rPr>
      <t>2</t>
    </r>
    <r>
      <rPr>
        <b/>
        <sz val="10"/>
        <rFont val="HGｺﾞｼｯｸM"/>
        <family val="3"/>
      </rPr>
      <t>)</t>
    </r>
  </si>
  <si>
    <r>
      <t>(N/mm</t>
    </r>
    <r>
      <rPr>
        <b/>
        <vertAlign val="superscript"/>
        <sz val="10"/>
        <rFont val="HGｺﾞｼｯｸM"/>
        <family val="3"/>
      </rPr>
      <t>2</t>
    </r>
    <r>
      <rPr>
        <b/>
        <sz val="10"/>
        <rFont val="HGｺﾞｼｯｸM"/>
        <family val="3"/>
      </rPr>
      <t>)</t>
    </r>
  </si>
  <si>
    <r>
      <t>N/mm</t>
    </r>
    <r>
      <rPr>
        <b/>
        <vertAlign val="superscript"/>
        <sz val="10"/>
        <rFont val="HGｺﾞｼｯｸM"/>
        <family val="3"/>
      </rPr>
      <t>2</t>
    </r>
    <r>
      <rPr>
        <b/>
        <sz val="10"/>
        <rFont val="HGｺﾞｼｯｸM"/>
        <family val="3"/>
      </rPr>
      <t>以上</t>
    </r>
  </si>
  <si>
    <t>　設計基準強度の85％以上</t>
  </si>
  <si>
    <t>測定された20点の中で平均値から±20％以上の値がある場合は，その棄却欄に"*"または"除外"とし，計算から除外し，その数だけ追加反発値欄に追加すること。また，自記記録紙を別紙で添付すること。</t>
  </si>
  <si>
    <t>材齢係数α</t>
  </si>
  <si>
    <t>主任(監理)
技術者</t>
  </si>
  <si>
    <t>印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</si>
</sst>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  <numFmt numFmtId="178" formatCode="0.0_);[Red]\(0.0\)"/>
    <numFmt numFmtId="179" formatCode="0.000_ "/>
  </numFmts>
  <fonts count="6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6"/>
      <name val="ＭＳ 明朝"/>
      <family val="1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9"/>
      <name val="ＭＳ 明朝"/>
      <family val="1"/>
    </font>
    <font>
      <b/>
      <sz val="10"/>
      <name val="ＭＳ 明朝"/>
      <family val="1"/>
    </font>
    <font>
      <b/>
      <vertAlign val="superscript"/>
      <sz val="10"/>
      <name val="ＭＳ 明朝"/>
      <family val="1"/>
    </font>
    <font>
      <vertAlign val="superscript"/>
      <sz val="10"/>
      <name val="ＭＳ 明朝"/>
      <family val="1"/>
    </font>
    <font>
      <b/>
      <sz val="12"/>
      <name val="ＭＳ 明朝"/>
      <family val="1"/>
    </font>
    <font>
      <b/>
      <sz val="12"/>
      <name val="ＭＳ Ｐゴシック"/>
      <family val="3"/>
    </font>
    <font>
      <sz val="9"/>
      <name val="ＭＳ 明朝"/>
      <family val="1"/>
    </font>
    <font>
      <sz val="10"/>
      <name val="HGｺﾞｼｯｸM"/>
      <family val="3"/>
    </font>
    <font>
      <sz val="11"/>
      <name val="HGｺﾞｼｯｸM"/>
      <family val="3"/>
    </font>
    <font>
      <vertAlign val="superscript"/>
      <sz val="10"/>
      <name val="HGｺﾞｼｯｸM"/>
      <family val="3"/>
    </font>
    <font>
      <sz val="8"/>
      <name val="HGｺﾞｼｯｸM"/>
      <family val="3"/>
    </font>
    <font>
      <sz val="6"/>
      <name val="HGｺﾞｼｯｸM"/>
      <family val="3"/>
    </font>
    <font>
      <b/>
      <sz val="9"/>
      <name val="HGｺﾞｼｯｸM"/>
      <family val="3"/>
    </font>
    <font>
      <b/>
      <sz val="12"/>
      <name val="HGｺﾞｼｯｸM"/>
      <family val="3"/>
    </font>
    <font>
      <b/>
      <sz val="10"/>
      <name val="HGｺﾞｼｯｸM"/>
      <family val="3"/>
    </font>
    <font>
      <b/>
      <vertAlign val="superscript"/>
      <sz val="10"/>
      <name val="HGｺﾞｼｯｸM"/>
      <family val="3"/>
    </font>
    <font>
      <sz val="9"/>
      <name val="HGｺﾞｼｯｸM"/>
      <family val="3"/>
    </font>
    <font>
      <sz val="7"/>
      <name val="HGｺﾞｼｯｸM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6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thin"/>
    </border>
    <border>
      <left/>
      <right/>
      <top/>
      <bottom style="thin"/>
    </border>
    <border>
      <left style="dotted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thin"/>
    </border>
    <border>
      <left style="thin"/>
      <right style="thin"/>
      <top style="dotted"/>
      <bottom style="dotted"/>
    </border>
    <border>
      <left style="dotted"/>
      <right style="thin"/>
      <top style="thin"/>
      <bottom style="dotted"/>
    </border>
    <border>
      <left style="dotted"/>
      <right style="thin"/>
      <top style="dotted"/>
      <bottom style="dotted"/>
    </border>
    <border>
      <left style="dotted"/>
      <right style="thin"/>
      <top style="dotted"/>
      <bottom style="thin"/>
    </border>
    <border>
      <left style="dotted"/>
      <right style="thin"/>
      <top style="thin"/>
      <bottom/>
    </border>
    <border>
      <left style="dotted"/>
      <right style="thin"/>
      <top/>
      <bottom/>
    </border>
    <border>
      <left style="dotted"/>
      <right style="thin"/>
      <top/>
      <bottom style="thin"/>
    </border>
    <border>
      <left/>
      <right style="thin"/>
      <top style="thin"/>
      <bottom style="dotted"/>
    </border>
    <border>
      <left/>
      <right style="thin"/>
      <top style="dotted"/>
      <bottom style="dotted"/>
    </border>
    <border>
      <left/>
      <right style="thin"/>
      <top style="dotted"/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/>
      <top/>
      <bottom/>
    </border>
    <border>
      <left/>
      <right style="thin"/>
      <top/>
      <bottom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 style="thin"/>
      <bottom style="dotted"/>
    </border>
    <border>
      <left style="dotted"/>
      <right style="dotted"/>
      <top style="thin"/>
      <bottom style="dotted"/>
    </border>
    <border>
      <left style="thin"/>
      <right/>
      <top style="dotted"/>
      <bottom style="thin"/>
    </border>
    <border>
      <left style="dotted"/>
      <right style="dotted"/>
      <top style="dotted"/>
      <bottom style="thin"/>
    </border>
    <border>
      <left/>
      <right style="thin"/>
      <top/>
      <bottom style="thin"/>
    </border>
    <border>
      <left style="thin"/>
      <right style="dotted"/>
      <top style="dotted"/>
      <bottom style="dotted"/>
    </border>
    <border>
      <left style="thin"/>
      <right/>
      <top style="thin"/>
      <bottom style="thin"/>
    </border>
    <border>
      <left style="thin"/>
      <right style="dotted"/>
      <top style="thin"/>
      <bottom style="thin"/>
    </border>
    <border>
      <left style="thin"/>
      <right style="dotted"/>
      <top style="dotted"/>
      <bottom style="thin"/>
    </border>
    <border>
      <left style="thin"/>
      <right style="dotted"/>
      <top style="thin"/>
      <bottom style="dotted"/>
    </border>
    <border>
      <left style="thin"/>
      <right/>
      <top style="dotted"/>
      <bottom style="dotted"/>
    </border>
    <border>
      <left style="thin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/>
      <bottom style="thin"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thin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/>
      <right style="medium"/>
      <top style="thin"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0" fillId="0" borderId="0">
      <alignment/>
      <protection/>
    </xf>
    <xf numFmtId="0" fontId="58" fillId="32" borderId="0" applyNumberFormat="0" applyBorder="0" applyAlignment="0" applyProtection="0"/>
  </cellStyleXfs>
  <cellXfs count="291">
    <xf numFmtId="0" fontId="0" fillId="0" borderId="0" xfId="0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vertical="center"/>
    </xf>
    <xf numFmtId="177" fontId="3" fillId="0" borderId="13" xfId="0" applyNumberFormat="1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8" fillId="0" borderId="30" xfId="0" applyFont="1" applyBorder="1" applyAlignment="1">
      <alignment vertical="center"/>
    </xf>
    <xf numFmtId="177" fontId="11" fillId="0" borderId="30" xfId="0" applyNumberFormat="1" applyFont="1" applyBorder="1" applyAlignment="1">
      <alignment vertical="center"/>
    </xf>
    <xf numFmtId="0" fontId="8" fillId="0" borderId="31" xfId="0" applyFont="1" applyBorder="1" applyAlignment="1">
      <alignment vertical="center"/>
    </xf>
    <xf numFmtId="0" fontId="8" fillId="0" borderId="32" xfId="0" applyFont="1" applyBorder="1" applyAlignment="1">
      <alignment vertical="center"/>
    </xf>
    <xf numFmtId="177" fontId="11" fillId="0" borderId="32" xfId="0" applyNumberFormat="1" applyFont="1" applyBorder="1" applyAlignment="1">
      <alignment vertical="center"/>
    </xf>
    <xf numFmtId="0" fontId="8" fillId="0" borderId="33" xfId="0" applyFont="1" applyBorder="1" applyAlignment="1">
      <alignment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176" fontId="3" fillId="0" borderId="13" xfId="0" applyNumberFormat="1" applyFont="1" applyBorder="1" applyAlignment="1">
      <alignment vertical="center"/>
    </xf>
    <xf numFmtId="0" fontId="3" fillId="0" borderId="35" xfId="0" applyFont="1" applyBorder="1" applyAlignment="1">
      <alignment horizontal="center" vertical="center"/>
    </xf>
    <xf numFmtId="0" fontId="3" fillId="0" borderId="34" xfId="0" applyFont="1" applyBorder="1" applyAlignment="1">
      <alignment vertical="center"/>
    </xf>
    <xf numFmtId="0" fontId="3" fillId="0" borderId="36" xfId="0" applyFont="1" applyBorder="1" applyAlignment="1">
      <alignment vertical="center"/>
    </xf>
    <xf numFmtId="0" fontId="3" fillId="0" borderId="37" xfId="0" applyFont="1" applyBorder="1" applyAlignment="1">
      <alignment vertical="center"/>
    </xf>
    <xf numFmtId="0" fontId="3" fillId="0" borderId="34" xfId="0" applyFont="1" applyBorder="1" applyAlignment="1">
      <alignment horizontal="center" vertical="center" shrinkToFit="1"/>
    </xf>
    <xf numFmtId="0" fontId="3" fillId="0" borderId="13" xfId="0" applyNumberFormat="1" applyFont="1" applyBorder="1" applyAlignment="1">
      <alignment vertical="center"/>
    </xf>
    <xf numFmtId="0" fontId="3" fillId="0" borderId="38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38" xfId="0" applyBorder="1" applyAlignment="1">
      <alignment vertical="center"/>
    </xf>
    <xf numFmtId="0" fontId="0" fillId="0" borderId="38" xfId="0" applyBorder="1" applyAlignment="1">
      <alignment horizontal="center" vertical="center"/>
    </xf>
    <xf numFmtId="0" fontId="3" fillId="0" borderId="38" xfId="0" applyFont="1" applyBorder="1" applyAlignment="1">
      <alignment vertical="center"/>
    </xf>
    <xf numFmtId="0" fontId="0" fillId="0" borderId="39" xfId="0" applyBorder="1" applyAlignment="1">
      <alignment vertical="center"/>
    </xf>
    <xf numFmtId="0" fontId="3" fillId="0" borderId="40" xfId="0" applyFont="1" applyBorder="1" applyAlignment="1">
      <alignment vertical="center"/>
    </xf>
    <xf numFmtId="0" fontId="13" fillId="0" borderId="0" xfId="0" applyFont="1" applyAlignment="1">
      <alignment horizontal="right" vertical="top" shrinkToFit="1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right" vertical="center"/>
    </xf>
    <xf numFmtId="0" fontId="14" fillId="0" borderId="0" xfId="0" applyFont="1" applyAlignment="1">
      <alignment horizontal="center" vertical="center"/>
    </xf>
    <xf numFmtId="0" fontId="17" fillId="0" borderId="41" xfId="0" applyFont="1" applyBorder="1" applyAlignment="1">
      <alignment horizontal="center" vertical="center" shrinkToFit="1"/>
    </xf>
    <xf numFmtId="0" fontId="17" fillId="0" borderId="42" xfId="0" applyFont="1" applyBorder="1" applyAlignment="1">
      <alignment horizontal="center" vertical="center" shrinkToFit="1"/>
    </xf>
    <xf numFmtId="0" fontId="17" fillId="0" borderId="24" xfId="0" applyFont="1" applyBorder="1" applyAlignment="1">
      <alignment horizontal="center" vertical="center" shrinkToFit="1"/>
    </xf>
    <xf numFmtId="0" fontId="14" fillId="0" borderId="43" xfId="0" applyFont="1" applyBorder="1" applyAlignment="1">
      <alignment horizontal="center" vertical="center"/>
    </xf>
    <xf numFmtId="49" fontId="14" fillId="0" borderId="44" xfId="0" applyNumberFormat="1" applyFont="1" applyBorder="1" applyAlignment="1">
      <alignment horizontal="center" vertical="center"/>
    </xf>
    <xf numFmtId="49" fontId="14" fillId="0" borderId="26" xfId="0" applyNumberFormat="1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4" fillId="0" borderId="27" xfId="0" applyFont="1" applyBorder="1" applyAlignment="1">
      <alignment vertical="center"/>
    </xf>
    <xf numFmtId="0" fontId="14" fillId="0" borderId="13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177" fontId="14" fillId="0" borderId="13" xfId="0" applyNumberFormat="1" applyFont="1" applyBorder="1" applyAlignment="1">
      <alignment vertical="center"/>
    </xf>
    <xf numFmtId="0" fontId="14" fillId="0" borderId="21" xfId="0" applyFont="1" applyBorder="1" applyAlignment="1">
      <alignment horizontal="center" vertical="center"/>
    </xf>
    <xf numFmtId="0" fontId="14" fillId="0" borderId="21" xfId="0" applyFont="1" applyBorder="1" applyAlignment="1">
      <alignment vertical="center"/>
    </xf>
    <xf numFmtId="0" fontId="14" fillId="0" borderId="22" xfId="0" applyFont="1" applyBorder="1" applyAlignment="1">
      <alignment horizontal="center" vertical="center"/>
    </xf>
    <xf numFmtId="0" fontId="14" fillId="0" borderId="22" xfId="0" applyFont="1" applyBorder="1" applyAlignment="1">
      <alignment vertical="center"/>
    </xf>
    <xf numFmtId="0" fontId="14" fillId="0" borderId="35" xfId="0" applyFont="1" applyBorder="1" applyAlignment="1">
      <alignment horizontal="center" vertical="center"/>
    </xf>
    <xf numFmtId="0" fontId="14" fillId="0" borderId="36" xfId="0" applyFont="1" applyBorder="1" applyAlignment="1">
      <alignment vertical="center"/>
    </xf>
    <xf numFmtId="0" fontId="14" fillId="0" borderId="37" xfId="0" applyFont="1" applyBorder="1" applyAlignment="1">
      <alignment vertical="center"/>
    </xf>
    <xf numFmtId="0" fontId="14" fillId="0" borderId="23" xfId="0" applyFont="1" applyBorder="1" applyAlignment="1">
      <alignment horizontal="center" vertical="center"/>
    </xf>
    <xf numFmtId="0" fontId="14" fillId="0" borderId="23" xfId="0" applyFont="1" applyBorder="1" applyAlignment="1">
      <alignment vertical="center"/>
    </xf>
    <xf numFmtId="0" fontId="14" fillId="0" borderId="34" xfId="0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 shrinkToFit="1"/>
    </xf>
    <xf numFmtId="0" fontId="14" fillId="0" borderId="34" xfId="0" applyFont="1" applyBorder="1" applyAlignment="1">
      <alignment vertical="center"/>
    </xf>
    <xf numFmtId="176" fontId="14" fillId="0" borderId="13" xfId="0" applyNumberFormat="1" applyFont="1" applyBorder="1" applyAlignment="1">
      <alignment vertical="center"/>
    </xf>
    <xf numFmtId="0" fontId="14" fillId="0" borderId="13" xfId="0" applyFont="1" applyBorder="1" applyAlignment="1">
      <alignment vertical="center"/>
    </xf>
    <xf numFmtId="0" fontId="14" fillId="0" borderId="13" xfId="0" applyNumberFormat="1" applyFont="1" applyBorder="1" applyAlignment="1">
      <alignment vertical="center"/>
    </xf>
    <xf numFmtId="177" fontId="20" fillId="0" borderId="30" xfId="0" applyNumberFormat="1" applyFont="1" applyBorder="1" applyAlignment="1">
      <alignment vertical="center"/>
    </xf>
    <xf numFmtId="0" fontId="21" fillId="0" borderId="30" xfId="0" applyFont="1" applyBorder="1" applyAlignment="1">
      <alignment vertical="center"/>
    </xf>
    <xf numFmtId="0" fontId="21" fillId="0" borderId="31" xfId="0" applyFont="1" applyBorder="1" applyAlignment="1">
      <alignment vertical="center"/>
    </xf>
    <xf numFmtId="177" fontId="20" fillId="0" borderId="32" xfId="0" applyNumberFormat="1" applyFont="1" applyBorder="1" applyAlignment="1">
      <alignment vertical="center"/>
    </xf>
    <xf numFmtId="0" fontId="21" fillId="0" borderId="32" xfId="0" applyFont="1" applyBorder="1" applyAlignment="1">
      <alignment vertical="center"/>
    </xf>
    <xf numFmtId="0" fontId="21" fillId="0" borderId="33" xfId="0" applyFont="1" applyBorder="1" applyAlignment="1">
      <alignment vertical="center"/>
    </xf>
    <xf numFmtId="0" fontId="14" fillId="0" borderId="28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14" fillId="0" borderId="40" xfId="0" applyFont="1" applyBorder="1" applyAlignment="1">
      <alignment vertical="center"/>
    </xf>
    <xf numFmtId="0" fontId="15" fillId="0" borderId="38" xfId="0" applyFont="1" applyBorder="1" applyAlignment="1">
      <alignment vertical="center"/>
    </xf>
    <xf numFmtId="0" fontId="15" fillId="0" borderId="39" xfId="0" applyFont="1" applyBorder="1" applyAlignment="1">
      <alignment vertical="center"/>
    </xf>
    <xf numFmtId="0" fontId="14" fillId="0" borderId="14" xfId="0" applyFont="1" applyBorder="1" applyAlignment="1">
      <alignment vertical="center"/>
    </xf>
    <xf numFmtId="0" fontId="14" fillId="0" borderId="11" xfId="0" applyFont="1" applyBorder="1" applyAlignment="1">
      <alignment vertical="center"/>
    </xf>
    <xf numFmtId="0" fontId="14" fillId="0" borderId="38" xfId="0" applyFont="1" applyBorder="1" applyAlignment="1">
      <alignment vertical="center"/>
    </xf>
    <xf numFmtId="0" fontId="14" fillId="0" borderId="38" xfId="0" applyFont="1" applyBorder="1" applyAlignment="1">
      <alignment horizontal="center" vertical="center"/>
    </xf>
    <xf numFmtId="0" fontId="15" fillId="0" borderId="38" xfId="0" applyFont="1" applyBorder="1" applyAlignment="1">
      <alignment horizontal="center" vertical="center"/>
    </xf>
    <xf numFmtId="0" fontId="23" fillId="0" borderId="0" xfId="0" applyFont="1" applyAlignment="1">
      <alignment horizontal="right" vertical="top" shrinkToFit="1"/>
    </xf>
    <xf numFmtId="0" fontId="23" fillId="0" borderId="0" xfId="0" applyFont="1" applyBorder="1" applyAlignment="1">
      <alignment horizontal="left" vertical="top" wrapText="1"/>
    </xf>
    <xf numFmtId="0" fontId="15" fillId="0" borderId="11" xfId="0" applyFont="1" applyBorder="1" applyAlignment="1">
      <alignment vertical="center"/>
    </xf>
    <xf numFmtId="0" fontId="17" fillId="0" borderId="39" xfId="0" applyFont="1" applyBorder="1" applyAlignment="1">
      <alignment horizontal="center" vertical="center"/>
    </xf>
    <xf numFmtId="0" fontId="17" fillId="0" borderId="45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46" xfId="0" applyFont="1" applyBorder="1" applyAlignment="1">
      <alignment horizontal="center" vertical="center"/>
    </xf>
    <xf numFmtId="0" fontId="14" fillId="0" borderId="40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45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47" xfId="0" applyFont="1" applyBorder="1" applyAlignment="1">
      <alignment horizontal="center" vertical="center"/>
    </xf>
    <xf numFmtId="0" fontId="14" fillId="0" borderId="48" xfId="0" applyFont="1" applyBorder="1" applyAlignment="1">
      <alignment horizontal="center" vertical="center"/>
    </xf>
    <xf numFmtId="0" fontId="14" fillId="0" borderId="27" xfId="0" applyFont="1" applyBorder="1" applyAlignment="1">
      <alignment vertical="center" shrinkToFit="1"/>
    </xf>
    <xf numFmtId="0" fontId="14" fillId="0" borderId="47" xfId="0" applyFont="1" applyBorder="1" applyAlignment="1">
      <alignment horizontal="distributed" vertical="center" shrinkToFit="1"/>
    </xf>
    <xf numFmtId="0" fontId="15" fillId="0" borderId="10" xfId="0" applyFont="1" applyBorder="1" applyAlignment="1">
      <alignment horizontal="distributed" vertical="center"/>
    </xf>
    <xf numFmtId="0" fontId="14" fillId="0" borderId="13" xfId="0" applyFont="1" applyBorder="1" applyAlignment="1">
      <alignment vertical="center"/>
    </xf>
    <xf numFmtId="0" fontId="15" fillId="0" borderId="13" xfId="0" applyFont="1" applyBorder="1" applyAlignment="1">
      <alignment vertical="center"/>
    </xf>
    <xf numFmtId="0" fontId="14" fillId="0" borderId="13" xfId="0" applyFont="1" applyBorder="1" applyAlignment="1">
      <alignment horizontal="distributed" vertical="center" shrinkToFit="1"/>
    </xf>
    <xf numFmtId="0" fontId="14" fillId="0" borderId="16" xfId="0" applyFont="1" applyBorder="1" applyAlignment="1">
      <alignment horizontal="center" vertical="center"/>
    </xf>
    <xf numFmtId="0" fontId="14" fillId="0" borderId="49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41" xfId="0" applyFont="1" applyBorder="1" applyAlignment="1">
      <alignment horizontal="center" vertical="center"/>
    </xf>
    <xf numFmtId="0" fontId="14" fillId="0" borderId="50" xfId="0" applyFont="1" applyBorder="1" applyAlignment="1">
      <alignment horizontal="center" vertical="center"/>
    </xf>
    <xf numFmtId="0" fontId="14" fillId="0" borderId="38" xfId="0" applyFont="1" applyBorder="1" applyAlignment="1">
      <alignment horizontal="center" vertical="center"/>
    </xf>
    <xf numFmtId="0" fontId="15" fillId="0" borderId="39" xfId="0" applyFont="1" applyBorder="1" applyAlignment="1">
      <alignment horizontal="center" vertical="center"/>
    </xf>
    <xf numFmtId="0" fontId="14" fillId="0" borderId="40" xfId="0" applyFont="1" applyBorder="1" applyAlignment="1">
      <alignment horizontal="distributed" vertical="center"/>
    </xf>
    <xf numFmtId="0" fontId="14" fillId="0" borderId="39" xfId="0" applyFont="1" applyBorder="1" applyAlignment="1">
      <alignment horizontal="distributed" vertical="center"/>
    </xf>
    <xf numFmtId="0" fontId="14" fillId="0" borderId="14" xfId="0" applyFont="1" applyBorder="1" applyAlignment="1">
      <alignment horizontal="distributed" vertical="center"/>
    </xf>
    <xf numFmtId="0" fontId="14" fillId="0" borderId="45" xfId="0" applyFont="1" applyBorder="1" applyAlignment="1">
      <alignment horizontal="distributed" vertical="center"/>
    </xf>
    <xf numFmtId="0" fontId="14" fillId="0" borderId="43" xfId="0" applyFont="1" applyBorder="1" applyAlignment="1">
      <alignment horizontal="center" vertical="center"/>
    </xf>
    <xf numFmtId="0" fontId="14" fillId="0" borderId="51" xfId="0" applyFont="1" applyBorder="1" applyAlignment="1">
      <alignment horizontal="center" vertical="center"/>
    </xf>
    <xf numFmtId="178" fontId="20" fillId="0" borderId="52" xfId="0" applyNumberFormat="1" applyFont="1" applyBorder="1" applyAlignment="1">
      <alignment horizontal="center" vertical="center"/>
    </xf>
    <xf numFmtId="178" fontId="20" fillId="0" borderId="53" xfId="0" applyNumberFormat="1" applyFont="1" applyBorder="1" applyAlignment="1">
      <alignment horizontal="center" vertical="center"/>
    </xf>
    <xf numFmtId="178" fontId="20" fillId="0" borderId="54" xfId="0" applyNumberFormat="1" applyFont="1" applyBorder="1" applyAlignment="1">
      <alignment horizontal="center" vertical="center"/>
    </xf>
    <xf numFmtId="178" fontId="20" fillId="0" borderId="14" xfId="0" applyNumberFormat="1" applyFont="1" applyBorder="1" applyAlignment="1">
      <alignment horizontal="center" vertical="center"/>
    </xf>
    <xf numFmtId="178" fontId="20" fillId="0" borderId="11" xfId="0" applyNumberFormat="1" applyFont="1" applyBorder="1" applyAlignment="1">
      <alignment horizontal="center" vertical="center"/>
    </xf>
    <xf numFmtId="178" fontId="20" fillId="0" borderId="55" xfId="0" applyNumberFormat="1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 wrapText="1"/>
    </xf>
    <xf numFmtId="0" fontId="14" fillId="0" borderId="43" xfId="0" applyFont="1" applyBorder="1" applyAlignment="1">
      <alignment horizontal="center" vertical="center" shrinkToFit="1"/>
    </xf>
    <xf numFmtId="0" fontId="14" fillId="0" borderId="26" xfId="0" applyFont="1" applyBorder="1" applyAlignment="1">
      <alignment horizontal="center" vertical="center" shrinkToFit="1"/>
    </xf>
    <xf numFmtId="0" fontId="14" fillId="0" borderId="15" xfId="0" applyFont="1" applyBorder="1" applyAlignment="1">
      <alignment horizontal="distributed" vertical="center" shrinkToFit="1"/>
    </xf>
    <xf numFmtId="57" fontId="14" fillId="0" borderId="15" xfId="0" applyNumberFormat="1" applyFont="1" applyBorder="1" applyAlignment="1">
      <alignment horizontal="center" vertical="center"/>
    </xf>
    <xf numFmtId="0" fontId="14" fillId="0" borderId="35" xfId="0" applyFont="1" applyBorder="1" applyAlignment="1">
      <alignment horizontal="distributed" vertical="center" shrinkToFit="1"/>
    </xf>
    <xf numFmtId="0" fontId="14" fillId="0" borderId="28" xfId="0" applyFont="1" applyBorder="1" applyAlignment="1">
      <alignment horizontal="center" vertical="center" shrinkToFit="1"/>
    </xf>
    <xf numFmtId="0" fontId="14" fillId="0" borderId="29" xfId="0" applyFont="1" applyBorder="1" applyAlignment="1">
      <alignment horizontal="center" vertical="center" shrinkToFit="1"/>
    </xf>
    <xf numFmtId="0" fontId="19" fillId="0" borderId="56" xfId="0" applyFont="1" applyBorder="1" applyAlignment="1">
      <alignment horizontal="distributed" vertical="center" shrinkToFit="1"/>
    </xf>
    <xf numFmtId="0" fontId="19" fillId="0" borderId="57" xfId="0" applyFont="1" applyBorder="1" applyAlignment="1">
      <alignment horizontal="distributed" vertical="center" shrinkToFit="1"/>
    </xf>
    <xf numFmtId="178" fontId="14" fillId="0" borderId="40" xfId="0" applyNumberFormat="1" applyFont="1" applyBorder="1" applyAlignment="1">
      <alignment horizontal="center" vertical="center"/>
    </xf>
    <xf numFmtId="178" fontId="14" fillId="0" borderId="38" xfId="0" applyNumberFormat="1" applyFont="1" applyBorder="1" applyAlignment="1">
      <alignment horizontal="center" vertical="center"/>
    </xf>
    <xf numFmtId="178" fontId="15" fillId="0" borderId="39" xfId="0" applyNumberFormat="1" applyFont="1" applyBorder="1" applyAlignment="1">
      <alignment horizontal="center" vertical="center"/>
    </xf>
    <xf numFmtId="178" fontId="14" fillId="0" borderId="28" xfId="0" applyNumberFormat="1" applyFont="1" applyBorder="1" applyAlignment="1">
      <alignment horizontal="center" vertical="center"/>
    </xf>
    <xf numFmtId="178" fontId="14" fillId="0" borderId="0" xfId="0" applyNumberFormat="1" applyFont="1" applyBorder="1" applyAlignment="1">
      <alignment horizontal="center" vertical="center"/>
    </xf>
    <xf numFmtId="178" fontId="15" fillId="0" borderId="29" xfId="0" applyNumberFormat="1" applyFont="1" applyBorder="1" applyAlignment="1">
      <alignment horizontal="center" vertical="center"/>
    </xf>
    <xf numFmtId="0" fontId="21" fillId="0" borderId="58" xfId="0" applyFont="1" applyBorder="1" applyAlignment="1">
      <alignment horizontal="center" vertical="center" shrinkToFit="1"/>
    </xf>
    <xf numFmtId="0" fontId="21" fillId="0" borderId="34" xfId="0" applyFont="1" applyBorder="1" applyAlignment="1">
      <alignment horizontal="center" vertical="center" shrinkToFit="1"/>
    </xf>
    <xf numFmtId="49" fontId="14" fillId="0" borderId="15" xfId="0" applyNumberFormat="1" applyFont="1" applyBorder="1" applyAlignment="1">
      <alignment horizontal="center" vertical="center"/>
    </xf>
    <xf numFmtId="0" fontId="21" fillId="0" borderId="59" xfId="0" applyFont="1" applyBorder="1" applyAlignment="1">
      <alignment horizontal="distributed" vertical="center"/>
    </xf>
    <xf numFmtId="0" fontId="21" fillId="0" borderId="60" xfId="0" applyFont="1" applyBorder="1" applyAlignment="1">
      <alignment horizontal="distributed" vertical="center"/>
    </xf>
    <xf numFmtId="0" fontId="21" fillId="0" borderId="61" xfId="0" applyFont="1" applyBorder="1" applyAlignment="1">
      <alignment horizontal="distributed" vertical="center"/>
    </xf>
    <xf numFmtId="0" fontId="21" fillId="0" borderId="62" xfId="0" applyFont="1" applyBorder="1" applyAlignment="1">
      <alignment horizontal="distributed" vertical="center"/>
    </xf>
    <xf numFmtId="0" fontId="14" fillId="0" borderId="16" xfId="0" applyFont="1" applyBorder="1" applyAlignment="1">
      <alignment horizontal="distributed" vertical="center" shrinkToFit="1"/>
    </xf>
    <xf numFmtId="0" fontId="18" fillId="0" borderId="16" xfId="0" applyFont="1" applyBorder="1" applyAlignment="1">
      <alignment horizontal="distributed" vertical="center" shrinkToFit="1"/>
    </xf>
    <xf numFmtId="178" fontId="20" fillId="0" borderId="60" xfId="0" applyNumberFormat="1" applyFont="1" applyBorder="1" applyAlignment="1">
      <alignment horizontal="center" vertical="center"/>
    </xf>
    <xf numFmtId="178" fontId="20" fillId="0" borderId="45" xfId="0" applyNumberFormat="1" applyFont="1" applyBorder="1" applyAlignment="1">
      <alignment horizontal="center" vertical="center"/>
    </xf>
    <xf numFmtId="0" fontId="21" fillId="0" borderId="63" xfId="0" applyFont="1" applyBorder="1" applyAlignment="1">
      <alignment horizontal="center" vertical="center"/>
    </xf>
    <xf numFmtId="0" fontId="21" fillId="0" borderId="64" xfId="0" applyFont="1" applyBorder="1" applyAlignment="1">
      <alignment horizontal="center" vertical="center"/>
    </xf>
    <xf numFmtId="0" fontId="21" fillId="0" borderId="65" xfId="0" applyFont="1" applyBorder="1" applyAlignment="1">
      <alignment horizontal="center" vertical="center"/>
    </xf>
    <xf numFmtId="0" fontId="21" fillId="0" borderId="66" xfId="0" applyFont="1" applyBorder="1" applyAlignment="1">
      <alignment horizontal="center" vertical="center"/>
    </xf>
    <xf numFmtId="0" fontId="21" fillId="0" borderId="63" xfId="0" applyFont="1" applyBorder="1" applyAlignment="1">
      <alignment vertical="center"/>
    </xf>
    <xf numFmtId="0" fontId="21" fillId="0" borderId="30" xfId="0" applyFont="1" applyBorder="1" applyAlignment="1">
      <alignment vertical="center"/>
    </xf>
    <xf numFmtId="0" fontId="21" fillId="0" borderId="65" xfId="0" applyFont="1" applyBorder="1" applyAlignment="1">
      <alignment vertical="center"/>
    </xf>
    <xf numFmtId="0" fontId="21" fillId="0" borderId="32" xfId="0" applyFont="1" applyBorder="1" applyAlignment="1">
      <alignment vertical="center"/>
    </xf>
    <xf numFmtId="0" fontId="14" fillId="0" borderId="13" xfId="0" applyFont="1" applyBorder="1" applyAlignment="1" quotePrefix="1">
      <alignment horizontal="center" vertical="center"/>
    </xf>
    <xf numFmtId="0" fontId="23" fillId="0" borderId="0" xfId="0" applyFont="1" applyBorder="1" applyAlignment="1">
      <alignment horizontal="left" vertical="top" wrapText="1"/>
    </xf>
    <xf numFmtId="0" fontId="24" fillId="0" borderId="40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/>
    </xf>
    <xf numFmtId="0" fontId="14" fillId="0" borderId="17" xfId="0" applyFont="1" applyBorder="1" applyAlignment="1">
      <alignment horizontal="distributed" vertical="center" shrinkToFit="1"/>
    </xf>
    <xf numFmtId="0" fontId="21" fillId="0" borderId="67" xfId="0" applyFont="1" applyBorder="1" applyAlignment="1">
      <alignment horizontal="distributed" vertical="center" shrinkToFit="1"/>
    </xf>
    <xf numFmtId="0" fontId="21" fillId="0" borderId="39" xfId="0" applyFont="1" applyBorder="1" applyAlignment="1">
      <alignment horizontal="distributed" vertical="center" shrinkToFit="1"/>
    </xf>
    <xf numFmtId="0" fontId="21" fillId="0" borderId="68" xfId="0" applyFont="1" applyBorder="1" applyAlignment="1">
      <alignment horizontal="center" vertical="center" shrinkToFit="1"/>
    </xf>
    <xf numFmtId="0" fontId="21" fillId="0" borderId="69" xfId="0" applyFont="1" applyBorder="1" applyAlignment="1">
      <alignment horizontal="center" vertical="center" shrinkToFit="1"/>
    </xf>
    <xf numFmtId="178" fontId="20" fillId="0" borderId="40" xfId="0" applyNumberFormat="1" applyFont="1" applyBorder="1" applyAlignment="1">
      <alignment horizontal="center" vertical="center"/>
    </xf>
    <xf numFmtId="178" fontId="20" fillId="0" borderId="38" xfId="0" applyNumberFormat="1" applyFont="1" applyBorder="1" applyAlignment="1">
      <alignment horizontal="center" vertical="center"/>
    </xf>
    <xf numFmtId="178" fontId="20" fillId="0" borderId="70" xfId="0" applyNumberFormat="1" applyFont="1" applyBorder="1" applyAlignment="1">
      <alignment horizontal="center" vertical="center"/>
    </xf>
    <xf numFmtId="178" fontId="20" fillId="0" borderId="71" xfId="0" applyNumberFormat="1" applyFont="1" applyBorder="1" applyAlignment="1">
      <alignment horizontal="center" vertical="center"/>
    </xf>
    <xf numFmtId="178" fontId="20" fillId="0" borderId="72" xfId="0" applyNumberFormat="1" applyFont="1" applyBorder="1" applyAlignment="1">
      <alignment horizontal="center" vertical="center"/>
    </xf>
    <xf numFmtId="178" fontId="20" fillId="0" borderId="73" xfId="0" applyNumberFormat="1" applyFont="1" applyBorder="1" applyAlignment="1">
      <alignment horizontal="center" vertical="center"/>
    </xf>
    <xf numFmtId="176" fontId="14" fillId="0" borderId="16" xfId="0" applyNumberFormat="1" applyFont="1" applyBorder="1" applyAlignment="1">
      <alignment horizontal="center" vertical="center"/>
    </xf>
    <xf numFmtId="179" fontId="14" fillId="0" borderId="16" xfId="0" applyNumberFormat="1" applyFont="1" applyBorder="1" applyAlignment="1">
      <alignment horizontal="center" vertical="center"/>
    </xf>
    <xf numFmtId="57" fontId="14" fillId="0" borderId="17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distributed" vertical="center" shrinkToFit="1"/>
    </xf>
    <xf numFmtId="0" fontId="3" fillId="0" borderId="15" xfId="0" applyFont="1" applyBorder="1" applyAlignment="1">
      <alignment horizontal="distributed" vertical="center" shrinkToFit="1"/>
    </xf>
    <xf numFmtId="0" fontId="3" fillId="0" borderId="17" xfId="0" applyFont="1" applyBorder="1" applyAlignment="1">
      <alignment horizontal="distributed" vertical="center" shrinkToFit="1"/>
    </xf>
    <xf numFmtId="0" fontId="13" fillId="0" borderId="0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4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6" xfId="0" applyFont="1" applyBorder="1" applyAlignment="1">
      <alignment horizontal="distributed" vertical="center" shrinkToFit="1"/>
    </xf>
    <xf numFmtId="178" fontId="3" fillId="0" borderId="40" xfId="0" applyNumberFormat="1" applyFont="1" applyBorder="1" applyAlignment="1">
      <alignment horizontal="center" vertical="center"/>
    </xf>
    <xf numFmtId="178" fontId="3" fillId="0" borderId="38" xfId="0" applyNumberFormat="1" applyFont="1" applyBorder="1" applyAlignment="1">
      <alignment horizontal="center" vertical="center"/>
    </xf>
    <xf numFmtId="178" fontId="0" fillId="0" borderId="39" xfId="0" applyNumberFormat="1" applyBorder="1" applyAlignment="1">
      <alignment horizontal="center" vertical="center"/>
    </xf>
    <xf numFmtId="178" fontId="3" fillId="0" borderId="28" xfId="0" applyNumberFormat="1" applyFont="1" applyBorder="1" applyAlignment="1">
      <alignment horizontal="center" vertical="center"/>
    </xf>
    <xf numFmtId="178" fontId="3" fillId="0" borderId="0" xfId="0" applyNumberFormat="1" applyFont="1" applyBorder="1" applyAlignment="1">
      <alignment horizontal="center" vertical="center"/>
    </xf>
    <xf numFmtId="178" fontId="0" fillId="0" borderId="29" xfId="0" applyNumberFormat="1" applyBorder="1" applyAlignment="1">
      <alignment horizontal="center" vertical="center"/>
    </xf>
    <xf numFmtId="178" fontId="11" fillId="0" borderId="52" xfId="0" applyNumberFormat="1" applyFont="1" applyBorder="1" applyAlignment="1">
      <alignment horizontal="center" vertical="center"/>
    </xf>
    <xf numFmtId="178" fontId="11" fillId="0" borderId="53" xfId="0" applyNumberFormat="1" applyFont="1" applyBorder="1" applyAlignment="1">
      <alignment horizontal="center" vertical="center"/>
    </xf>
    <xf numFmtId="178" fontId="12" fillId="0" borderId="60" xfId="0" applyNumberFormat="1" applyFont="1" applyBorder="1" applyAlignment="1">
      <alignment horizontal="center" vertical="center"/>
    </xf>
    <xf numFmtId="178" fontId="11" fillId="0" borderId="14" xfId="0" applyNumberFormat="1" applyFont="1" applyBorder="1" applyAlignment="1">
      <alignment horizontal="center" vertical="center"/>
    </xf>
    <xf numFmtId="178" fontId="11" fillId="0" borderId="11" xfId="0" applyNumberFormat="1" applyFont="1" applyBorder="1" applyAlignment="1">
      <alignment horizontal="center" vertical="center"/>
    </xf>
    <xf numFmtId="178" fontId="12" fillId="0" borderId="45" xfId="0" applyNumberFormat="1" applyFont="1" applyBorder="1" applyAlignment="1">
      <alignment horizontal="center" vertical="center"/>
    </xf>
    <xf numFmtId="178" fontId="12" fillId="0" borderId="54" xfId="0" applyNumberFormat="1" applyFont="1" applyBorder="1" applyAlignment="1">
      <alignment horizontal="center" vertical="center"/>
    </xf>
    <xf numFmtId="178" fontId="12" fillId="0" borderId="55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43" xfId="0" applyFont="1" applyBorder="1" applyAlignment="1">
      <alignment vertical="center" shrinkToFit="1"/>
    </xf>
    <xf numFmtId="0" fontId="3" fillId="0" borderId="26" xfId="0" applyFont="1" applyBorder="1" applyAlignment="1">
      <alignment vertical="center" shrinkToFit="1"/>
    </xf>
    <xf numFmtId="0" fontId="3" fillId="0" borderId="17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8" fillId="0" borderId="59" xfId="0" applyFont="1" applyBorder="1" applyAlignment="1">
      <alignment horizontal="distributed" vertical="center"/>
    </xf>
    <xf numFmtId="0" fontId="8" fillId="0" borderId="60" xfId="0" applyFont="1" applyBorder="1" applyAlignment="1">
      <alignment horizontal="distributed" vertical="center"/>
    </xf>
    <xf numFmtId="0" fontId="8" fillId="0" borderId="61" xfId="0" applyFont="1" applyBorder="1" applyAlignment="1">
      <alignment horizontal="distributed" vertical="center"/>
    </xf>
    <xf numFmtId="0" fontId="8" fillId="0" borderId="62" xfId="0" applyFont="1" applyBorder="1" applyAlignment="1">
      <alignment horizontal="distributed" vertical="center"/>
    </xf>
    <xf numFmtId="0" fontId="8" fillId="0" borderId="63" xfId="0" applyFont="1" applyBorder="1" applyAlignment="1">
      <alignment horizontal="center" vertical="center"/>
    </xf>
    <xf numFmtId="0" fontId="8" fillId="0" borderId="64" xfId="0" applyFont="1" applyBorder="1" applyAlignment="1">
      <alignment horizontal="center" vertical="center"/>
    </xf>
    <xf numFmtId="0" fontId="8" fillId="0" borderId="65" xfId="0" applyFont="1" applyBorder="1" applyAlignment="1">
      <alignment horizontal="center" vertical="center"/>
    </xf>
    <xf numFmtId="0" fontId="8" fillId="0" borderId="66" xfId="0" applyFont="1" applyBorder="1" applyAlignment="1">
      <alignment horizontal="center" vertical="center"/>
    </xf>
    <xf numFmtId="0" fontId="8" fillId="0" borderId="63" xfId="0" applyFont="1" applyBorder="1" applyAlignment="1">
      <alignment vertical="center"/>
    </xf>
    <xf numFmtId="0" fontId="8" fillId="0" borderId="30" xfId="0" applyFont="1" applyBorder="1" applyAlignment="1">
      <alignment vertical="center"/>
    </xf>
    <xf numFmtId="0" fontId="8" fillId="0" borderId="65" xfId="0" applyFont="1" applyBorder="1" applyAlignment="1">
      <alignment vertical="center"/>
    </xf>
    <xf numFmtId="0" fontId="8" fillId="0" borderId="32" xfId="0" applyFont="1" applyBorder="1" applyAlignment="1">
      <alignment vertical="center"/>
    </xf>
    <xf numFmtId="0" fontId="3" fillId="0" borderId="16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13" xfId="0" applyFont="1" applyBorder="1" applyAlignment="1" quotePrefix="1">
      <alignment horizontal="center" vertical="center"/>
    </xf>
    <xf numFmtId="0" fontId="3" fillId="0" borderId="13" xfId="0" applyFont="1" applyBorder="1" applyAlignment="1">
      <alignment horizontal="center" vertical="center"/>
    </xf>
    <xf numFmtId="57" fontId="3" fillId="0" borderId="17" xfId="0" applyNumberFormat="1" applyFont="1" applyBorder="1" applyAlignment="1">
      <alignment horizontal="center" vertical="center"/>
    </xf>
    <xf numFmtId="57" fontId="3" fillId="0" borderId="15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8" fillId="0" borderId="67" xfId="0" applyFont="1" applyBorder="1" applyAlignment="1">
      <alignment horizontal="distributed" vertical="center" shrinkToFit="1"/>
    </xf>
    <xf numFmtId="0" fontId="8" fillId="0" borderId="39" xfId="0" applyFont="1" applyBorder="1" applyAlignment="1">
      <alignment horizontal="distributed" vertical="center" shrinkToFit="1"/>
    </xf>
    <xf numFmtId="0" fontId="8" fillId="0" borderId="68" xfId="0" applyFont="1" applyBorder="1" applyAlignment="1">
      <alignment horizontal="center" vertical="center" shrinkToFit="1"/>
    </xf>
    <xf numFmtId="0" fontId="8" fillId="0" borderId="69" xfId="0" applyFont="1" applyBorder="1" applyAlignment="1">
      <alignment horizontal="center" vertical="center" shrinkToFit="1"/>
    </xf>
    <xf numFmtId="178" fontId="11" fillId="0" borderId="40" xfId="0" applyNumberFormat="1" applyFont="1" applyBorder="1" applyAlignment="1">
      <alignment horizontal="center" vertical="center"/>
    </xf>
    <xf numFmtId="178" fontId="11" fillId="0" borderId="38" xfId="0" applyNumberFormat="1" applyFont="1" applyBorder="1" applyAlignment="1">
      <alignment horizontal="center" vertical="center"/>
    </xf>
    <xf numFmtId="178" fontId="11" fillId="0" borderId="70" xfId="0" applyNumberFormat="1" applyFont="1" applyBorder="1" applyAlignment="1">
      <alignment horizontal="center" vertical="center"/>
    </xf>
    <xf numFmtId="178" fontId="11" fillId="0" borderId="71" xfId="0" applyNumberFormat="1" applyFont="1" applyBorder="1" applyAlignment="1">
      <alignment horizontal="center" vertical="center"/>
    </xf>
    <xf numFmtId="178" fontId="11" fillId="0" borderId="72" xfId="0" applyNumberFormat="1" applyFont="1" applyBorder="1" applyAlignment="1">
      <alignment horizontal="center" vertical="center"/>
    </xf>
    <xf numFmtId="178" fontId="11" fillId="0" borderId="73" xfId="0" applyNumberFormat="1" applyFont="1" applyBorder="1" applyAlignment="1">
      <alignment horizontal="center" vertical="center"/>
    </xf>
    <xf numFmtId="0" fontId="3" fillId="0" borderId="35" xfId="0" applyFont="1" applyBorder="1" applyAlignment="1">
      <alignment horizontal="distributed" vertical="center" shrinkToFit="1"/>
    </xf>
    <xf numFmtId="0" fontId="3" fillId="0" borderId="28" xfId="0" applyFont="1" applyBorder="1" applyAlignment="1">
      <alignment horizontal="center" vertical="center" shrinkToFit="1"/>
    </xf>
    <xf numFmtId="0" fontId="3" fillId="0" borderId="29" xfId="0" applyFont="1" applyBorder="1" applyAlignment="1">
      <alignment horizontal="center" vertical="center" shrinkToFit="1"/>
    </xf>
    <xf numFmtId="0" fontId="7" fillId="0" borderId="56" xfId="0" applyFont="1" applyBorder="1" applyAlignment="1">
      <alignment horizontal="distributed" vertical="center" shrinkToFit="1"/>
    </xf>
    <xf numFmtId="0" fontId="7" fillId="0" borderId="57" xfId="0" applyFont="1" applyBorder="1" applyAlignment="1">
      <alignment horizontal="distributed" vertical="center" shrinkToFit="1"/>
    </xf>
    <xf numFmtId="0" fontId="8" fillId="0" borderId="58" xfId="0" applyFont="1" applyBorder="1" applyAlignment="1">
      <alignment horizontal="center" vertical="center" shrinkToFit="1"/>
    </xf>
    <xf numFmtId="0" fontId="8" fillId="0" borderId="34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distributed" vertical="center" shrinkToFit="1"/>
    </xf>
    <xf numFmtId="0" fontId="3" fillId="0" borderId="13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3" fillId="0" borderId="50" xfId="0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176" fontId="3" fillId="0" borderId="16" xfId="0" applyNumberFormat="1" applyFont="1" applyBorder="1" applyAlignment="1">
      <alignment horizontal="center" vertical="center"/>
    </xf>
    <xf numFmtId="179" fontId="3" fillId="0" borderId="16" xfId="0" applyNumberFormat="1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3" fillId="0" borderId="40" xfId="0" applyFont="1" applyBorder="1" applyAlignment="1">
      <alignment horizontal="distributed" vertical="center"/>
    </xf>
    <xf numFmtId="0" fontId="3" fillId="0" borderId="39" xfId="0" applyFont="1" applyBorder="1" applyAlignment="1">
      <alignment horizontal="distributed" vertical="center"/>
    </xf>
    <xf numFmtId="0" fontId="3" fillId="0" borderId="14" xfId="0" applyFont="1" applyBorder="1" applyAlignment="1">
      <alignment horizontal="distributed" vertical="center"/>
    </xf>
    <xf numFmtId="0" fontId="3" fillId="0" borderId="45" xfId="0" applyFont="1" applyBorder="1" applyAlignment="1">
      <alignment horizontal="distributed" vertical="center"/>
    </xf>
    <xf numFmtId="0" fontId="3" fillId="0" borderId="0" xfId="0" applyFont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27" xfId="0" applyFont="1" applyBorder="1" applyAlignment="1">
      <alignment vertical="center" shrinkToFit="1"/>
    </xf>
    <xf numFmtId="0" fontId="3" fillId="0" borderId="47" xfId="0" applyFont="1" applyBorder="1" applyAlignment="1">
      <alignment horizontal="distributed" vertical="center" shrinkToFit="1"/>
    </xf>
    <xf numFmtId="0" fontId="0" fillId="0" borderId="10" xfId="0" applyBorder="1" applyAlignment="1">
      <alignment horizontal="distributed" vertical="center"/>
    </xf>
    <xf numFmtId="0" fontId="41" fillId="0" borderId="0" xfId="0" applyFont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142875</xdr:colOff>
      <xdr:row>58</xdr:row>
      <xdr:rowOff>323850</xdr:rowOff>
    </xdr:from>
    <xdr:to>
      <xdr:col>7</xdr:col>
      <xdr:colOff>561975</xdr:colOff>
      <xdr:row>62</xdr:row>
      <xdr:rowOff>142875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0" y="9715500"/>
          <a:ext cx="158115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U61"/>
  <sheetViews>
    <sheetView tabSelected="1" view="pageBreakPreview" zoomScaleSheetLayoutView="100" zoomScalePageLayoutView="0" workbookViewId="0" topLeftCell="A1">
      <selection activeCell="D3" sqref="D3:L3"/>
    </sheetView>
  </sheetViews>
  <sheetFormatPr defaultColWidth="9.00390625" defaultRowHeight="13.5"/>
  <cols>
    <col min="1" max="1" width="1.625" style="3" customWidth="1"/>
    <col min="2" max="2" width="3.75390625" style="3" customWidth="1"/>
    <col min="3" max="3" width="12.50390625" style="3" customWidth="1"/>
    <col min="4" max="12" width="7.625" style="3" customWidth="1"/>
    <col min="13" max="13" width="1.625" style="3" customWidth="1"/>
    <col min="14" max="15" width="7.625" style="3" customWidth="1"/>
    <col min="16" max="16384" width="9.00390625" style="3" customWidth="1"/>
  </cols>
  <sheetData>
    <row r="1" spans="2:12" ht="20.25">
      <c r="B1" s="290" t="s">
        <v>61</v>
      </c>
      <c r="C1" s="290"/>
      <c r="D1" s="290"/>
      <c r="E1" s="290"/>
      <c r="F1" s="290"/>
      <c r="G1" s="290"/>
      <c r="H1" s="290"/>
      <c r="I1" s="290"/>
      <c r="J1" s="290"/>
      <c r="K1" s="290"/>
      <c r="L1" s="290"/>
    </row>
    <row r="2" ht="12.75"/>
    <row r="3" spans="2:12" s="52" customFormat="1" ht="12.75" customHeight="1">
      <c r="B3" s="124" t="s">
        <v>25</v>
      </c>
      <c r="C3" s="125"/>
      <c r="D3" s="126"/>
      <c r="E3" s="127"/>
      <c r="F3" s="127"/>
      <c r="G3" s="127"/>
      <c r="H3" s="127"/>
      <c r="I3" s="127"/>
      <c r="J3" s="127"/>
      <c r="K3" s="127"/>
      <c r="L3" s="127"/>
    </row>
    <row r="4" spans="2:12" s="52" customFormat="1" ht="12.75" customHeight="1">
      <c r="B4" s="128" t="s">
        <v>26</v>
      </c>
      <c r="C4" s="128"/>
      <c r="D4" s="126"/>
      <c r="E4" s="127"/>
      <c r="F4" s="127"/>
      <c r="G4" s="127"/>
      <c r="H4" s="127"/>
      <c r="I4" s="127"/>
      <c r="J4" s="127"/>
      <c r="K4" s="127"/>
      <c r="L4" s="127"/>
    </row>
    <row r="5" spans="2:12" s="52" customFormat="1" ht="12.75" customHeight="1">
      <c r="B5" s="128" t="s">
        <v>0</v>
      </c>
      <c r="C5" s="128"/>
      <c r="D5" s="126"/>
      <c r="E5" s="127"/>
      <c r="F5" s="127"/>
      <c r="G5" s="127"/>
      <c r="H5" s="127"/>
      <c r="I5" s="127"/>
      <c r="J5" s="127"/>
      <c r="K5" s="127"/>
      <c r="L5" s="127"/>
    </row>
    <row r="6" spans="2:12" s="52" customFormat="1" ht="12.75" customHeight="1">
      <c r="B6" s="128" t="s">
        <v>1</v>
      </c>
      <c r="C6" s="128"/>
      <c r="D6" s="126"/>
      <c r="E6" s="127"/>
      <c r="F6" s="127"/>
      <c r="G6" s="127"/>
      <c r="H6" s="127"/>
      <c r="I6" s="127"/>
      <c r="J6" s="127"/>
      <c r="K6" s="127"/>
      <c r="L6" s="127"/>
    </row>
    <row r="7" spans="2:14" s="52" customFormat="1" ht="12.75" customHeight="1">
      <c r="B7" s="128" t="s">
        <v>62</v>
      </c>
      <c r="C7" s="128"/>
      <c r="D7" s="126"/>
      <c r="E7" s="127"/>
      <c r="F7" s="127"/>
      <c r="G7" s="127"/>
      <c r="H7" s="127"/>
      <c r="I7" s="127"/>
      <c r="J7" s="127"/>
      <c r="K7" s="127"/>
      <c r="L7" s="127"/>
      <c r="N7" s="53"/>
    </row>
    <row r="8" spans="2:15" s="52" customFormat="1" ht="12.75" customHeight="1">
      <c r="B8" s="128" t="s">
        <v>17</v>
      </c>
      <c r="C8" s="128"/>
      <c r="D8" s="183" t="s">
        <v>55</v>
      </c>
      <c r="E8" s="120"/>
      <c r="F8" s="120"/>
      <c r="G8" s="183" t="s">
        <v>56</v>
      </c>
      <c r="H8" s="120"/>
      <c r="I8" s="120"/>
      <c r="J8" s="183" t="s">
        <v>57</v>
      </c>
      <c r="K8" s="120"/>
      <c r="L8" s="120"/>
      <c r="M8" s="54"/>
      <c r="N8" s="54"/>
      <c r="O8" s="54"/>
    </row>
    <row r="9" spans="2:15" s="52" customFormat="1" ht="12.75" customHeight="1">
      <c r="B9" s="128" t="s">
        <v>2</v>
      </c>
      <c r="C9" s="128"/>
      <c r="D9" s="120"/>
      <c r="E9" s="120"/>
      <c r="F9" s="120"/>
      <c r="G9" s="120"/>
      <c r="H9" s="120"/>
      <c r="I9" s="120"/>
      <c r="J9" s="120"/>
      <c r="K9" s="120"/>
      <c r="L9" s="120"/>
      <c r="M9" s="54"/>
      <c r="N9" s="54"/>
      <c r="O9" s="54"/>
    </row>
    <row r="10" spans="2:15" s="52" customFormat="1" ht="12.75" customHeight="1">
      <c r="B10" s="151" t="s">
        <v>4</v>
      </c>
      <c r="C10" s="151"/>
      <c r="D10" s="152"/>
      <c r="E10" s="131"/>
      <c r="F10" s="131"/>
      <c r="G10" s="152"/>
      <c r="H10" s="131"/>
      <c r="I10" s="131"/>
      <c r="J10" s="152"/>
      <c r="K10" s="131"/>
      <c r="L10" s="131"/>
      <c r="M10" s="54"/>
      <c r="N10" s="54"/>
      <c r="O10" s="54"/>
    </row>
    <row r="11" spans="2:15" s="52" customFormat="1" ht="12.75" customHeight="1">
      <c r="B11" s="187" t="s">
        <v>5</v>
      </c>
      <c r="C11" s="187"/>
      <c r="D11" s="200"/>
      <c r="E11" s="113"/>
      <c r="F11" s="113"/>
      <c r="G11" s="200"/>
      <c r="H11" s="113"/>
      <c r="I11" s="113"/>
      <c r="J11" s="200"/>
      <c r="K11" s="113"/>
      <c r="L11" s="113"/>
      <c r="M11" s="54"/>
      <c r="N11" s="54"/>
      <c r="O11" s="54"/>
    </row>
    <row r="12" spans="2:15" s="52" customFormat="1" ht="12.75" customHeight="1">
      <c r="B12" s="187" t="s">
        <v>7</v>
      </c>
      <c r="C12" s="187"/>
      <c r="D12" s="113"/>
      <c r="E12" s="113"/>
      <c r="F12" s="113"/>
      <c r="G12" s="113"/>
      <c r="H12" s="113"/>
      <c r="I12" s="113"/>
      <c r="J12" s="113"/>
      <c r="K12" s="113"/>
      <c r="L12" s="113"/>
      <c r="M12" s="54"/>
      <c r="N12" s="54"/>
      <c r="O12" s="54"/>
    </row>
    <row r="13" spans="2:15" s="52" customFormat="1" ht="12.75" customHeight="1">
      <c r="B13" s="171" t="s">
        <v>6</v>
      </c>
      <c r="C13" s="171"/>
      <c r="D13" s="198"/>
      <c r="E13" s="198"/>
      <c r="F13" s="198"/>
      <c r="G13" s="199"/>
      <c r="H13" s="199"/>
      <c r="I13" s="199"/>
      <c r="J13" s="198"/>
      <c r="K13" s="198"/>
      <c r="L13" s="198"/>
      <c r="M13" s="54"/>
      <c r="N13" s="54"/>
      <c r="O13" s="54"/>
    </row>
    <row r="14" spans="2:15" s="52" customFormat="1" ht="12.75" customHeight="1">
      <c r="B14" s="151" t="s">
        <v>8</v>
      </c>
      <c r="C14" s="151"/>
      <c r="D14" s="131"/>
      <c r="E14" s="131"/>
      <c r="F14" s="131"/>
      <c r="G14" s="131"/>
      <c r="H14" s="131"/>
      <c r="I14" s="131"/>
      <c r="J14" s="166"/>
      <c r="K14" s="166"/>
      <c r="L14" s="166"/>
      <c r="M14" s="54"/>
      <c r="N14" s="54"/>
      <c r="O14" s="54"/>
    </row>
    <row r="15" spans="2:15" s="52" customFormat="1" ht="12.75" customHeight="1">
      <c r="B15" s="149" t="s">
        <v>68</v>
      </c>
      <c r="C15" s="150"/>
      <c r="D15" s="129"/>
      <c r="E15" s="129"/>
      <c r="F15" s="129"/>
      <c r="G15" s="129"/>
      <c r="H15" s="129"/>
      <c r="I15" s="129"/>
      <c r="J15" s="129"/>
      <c r="K15" s="129"/>
      <c r="L15" s="129"/>
      <c r="M15" s="54"/>
      <c r="N15" s="54"/>
      <c r="O15" s="54"/>
    </row>
    <row r="16" spans="2:12" s="52" customFormat="1" ht="12.75" customHeight="1">
      <c r="B16" s="151" t="s">
        <v>9</v>
      </c>
      <c r="C16" s="151"/>
      <c r="D16" s="55" t="s">
        <v>63</v>
      </c>
      <c r="E16" s="56" t="s">
        <v>64</v>
      </c>
      <c r="F16" s="57" t="s">
        <v>65</v>
      </c>
      <c r="G16" s="55" t="s">
        <v>63</v>
      </c>
      <c r="H16" s="56" t="s">
        <v>64</v>
      </c>
      <c r="I16" s="57" t="s">
        <v>65</v>
      </c>
      <c r="J16" s="55" t="s">
        <v>63</v>
      </c>
      <c r="K16" s="56" t="s">
        <v>64</v>
      </c>
      <c r="L16" s="57" t="s">
        <v>65</v>
      </c>
    </row>
    <row r="17" spans="2:12" s="52" customFormat="1" ht="12.75" customHeight="1">
      <c r="B17" s="172" t="s">
        <v>14</v>
      </c>
      <c r="C17" s="172"/>
      <c r="D17" s="58">
        <v>0</v>
      </c>
      <c r="E17" s="59" t="s">
        <v>66</v>
      </c>
      <c r="F17" s="60" t="s">
        <v>67</v>
      </c>
      <c r="G17" s="58">
        <v>0</v>
      </c>
      <c r="H17" s="59" t="s">
        <v>66</v>
      </c>
      <c r="I17" s="60" t="s">
        <v>67</v>
      </c>
      <c r="J17" s="58">
        <v>0</v>
      </c>
      <c r="K17" s="59" t="s">
        <v>66</v>
      </c>
      <c r="L17" s="60" t="s">
        <v>67</v>
      </c>
    </row>
    <row r="18" spans="2:12" s="52" customFormat="1" ht="12.75" customHeight="1">
      <c r="B18" s="123"/>
      <c r="C18" s="123"/>
      <c r="D18" s="120" t="s">
        <v>29</v>
      </c>
      <c r="E18" s="121"/>
      <c r="F18" s="61" t="s">
        <v>30</v>
      </c>
      <c r="G18" s="120" t="s">
        <v>29</v>
      </c>
      <c r="H18" s="122"/>
      <c r="I18" s="62" t="s">
        <v>30</v>
      </c>
      <c r="J18" s="120" t="s">
        <v>29</v>
      </c>
      <c r="K18" s="122"/>
      <c r="L18" s="62" t="s">
        <v>30</v>
      </c>
    </row>
    <row r="19" spans="2:12" s="52" customFormat="1" ht="12.75" customHeight="1">
      <c r="B19" s="148" t="s">
        <v>10</v>
      </c>
      <c r="C19" s="63">
        <v>1</v>
      </c>
      <c r="D19" s="131"/>
      <c r="E19" s="133"/>
      <c r="F19" s="64"/>
      <c r="G19" s="131"/>
      <c r="H19" s="133"/>
      <c r="I19" s="65"/>
      <c r="J19" s="131"/>
      <c r="K19" s="133"/>
      <c r="L19" s="65"/>
    </row>
    <row r="20" spans="2:12" s="52" customFormat="1" ht="12.75" customHeight="1">
      <c r="B20" s="148"/>
      <c r="C20" s="66">
        <v>2</v>
      </c>
      <c r="D20" s="113"/>
      <c r="E20" s="114"/>
      <c r="F20" s="67"/>
      <c r="G20" s="113"/>
      <c r="H20" s="114"/>
      <c r="I20" s="68"/>
      <c r="J20" s="113"/>
      <c r="K20" s="114"/>
      <c r="L20" s="68"/>
    </row>
    <row r="21" spans="2:12" s="52" customFormat="1" ht="12.75" customHeight="1">
      <c r="B21" s="148"/>
      <c r="C21" s="66">
        <v>3</v>
      </c>
      <c r="D21" s="113"/>
      <c r="E21" s="114"/>
      <c r="F21" s="67"/>
      <c r="G21" s="113"/>
      <c r="H21" s="114"/>
      <c r="I21" s="68"/>
      <c r="J21" s="113"/>
      <c r="K21" s="114"/>
      <c r="L21" s="68"/>
    </row>
    <row r="22" spans="2:12" s="52" customFormat="1" ht="12.75" customHeight="1">
      <c r="B22" s="148"/>
      <c r="C22" s="66">
        <v>4</v>
      </c>
      <c r="D22" s="113"/>
      <c r="E22" s="114"/>
      <c r="F22" s="67"/>
      <c r="G22" s="113"/>
      <c r="H22" s="114"/>
      <c r="I22" s="68"/>
      <c r="J22" s="113"/>
      <c r="K22" s="114"/>
      <c r="L22" s="68"/>
    </row>
    <row r="23" spans="2:12" s="52" customFormat="1" ht="12.75" customHeight="1">
      <c r="B23" s="148"/>
      <c r="C23" s="66">
        <v>5</v>
      </c>
      <c r="D23" s="113"/>
      <c r="E23" s="114"/>
      <c r="F23" s="67"/>
      <c r="G23" s="113"/>
      <c r="H23" s="114"/>
      <c r="I23" s="68"/>
      <c r="J23" s="113"/>
      <c r="K23" s="114"/>
      <c r="L23" s="68"/>
    </row>
    <row r="24" spans="2:12" s="52" customFormat="1" ht="12.75" customHeight="1">
      <c r="B24" s="148"/>
      <c r="C24" s="66">
        <v>6</v>
      </c>
      <c r="D24" s="113"/>
      <c r="E24" s="114"/>
      <c r="F24" s="67"/>
      <c r="G24" s="113"/>
      <c r="H24" s="114"/>
      <c r="I24" s="68"/>
      <c r="J24" s="113"/>
      <c r="K24" s="114"/>
      <c r="L24" s="68"/>
    </row>
    <row r="25" spans="2:12" s="52" customFormat="1" ht="12.75" customHeight="1">
      <c r="B25" s="148"/>
      <c r="C25" s="66">
        <v>7</v>
      </c>
      <c r="D25" s="113"/>
      <c r="E25" s="114"/>
      <c r="F25" s="67"/>
      <c r="G25" s="113"/>
      <c r="H25" s="114"/>
      <c r="I25" s="68"/>
      <c r="J25" s="113"/>
      <c r="K25" s="114"/>
      <c r="L25" s="68"/>
    </row>
    <row r="26" spans="2:12" s="52" customFormat="1" ht="12.75" customHeight="1">
      <c r="B26" s="148"/>
      <c r="C26" s="66">
        <v>8</v>
      </c>
      <c r="D26" s="113"/>
      <c r="E26" s="114"/>
      <c r="F26" s="67"/>
      <c r="G26" s="113"/>
      <c r="H26" s="114"/>
      <c r="I26" s="68"/>
      <c r="J26" s="113"/>
      <c r="K26" s="114"/>
      <c r="L26" s="68"/>
    </row>
    <row r="27" spans="2:12" s="52" customFormat="1" ht="12.75" customHeight="1">
      <c r="B27" s="148"/>
      <c r="C27" s="66">
        <v>9</v>
      </c>
      <c r="D27" s="113"/>
      <c r="E27" s="114"/>
      <c r="F27" s="67"/>
      <c r="G27" s="113"/>
      <c r="H27" s="114"/>
      <c r="I27" s="68"/>
      <c r="J27" s="113"/>
      <c r="K27" s="114"/>
      <c r="L27" s="68"/>
    </row>
    <row r="28" spans="2:12" s="52" customFormat="1" ht="12.75" customHeight="1">
      <c r="B28" s="148"/>
      <c r="C28" s="66">
        <v>10</v>
      </c>
      <c r="D28" s="113"/>
      <c r="E28" s="114"/>
      <c r="F28" s="67"/>
      <c r="G28" s="113"/>
      <c r="H28" s="114"/>
      <c r="I28" s="68"/>
      <c r="J28" s="113"/>
      <c r="K28" s="114"/>
      <c r="L28" s="68"/>
    </row>
    <row r="29" spans="2:12" s="52" customFormat="1" ht="12.75" customHeight="1">
      <c r="B29" s="148"/>
      <c r="C29" s="66">
        <v>11</v>
      </c>
      <c r="D29" s="113"/>
      <c r="E29" s="114"/>
      <c r="F29" s="67"/>
      <c r="G29" s="113"/>
      <c r="H29" s="114"/>
      <c r="I29" s="68"/>
      <c r="J29" s="113"/>
      <c r="K29" s="114"/>
      <c r="L29" s="68"/>
    </row>
    <row r="30" spans="2:12" s="52" customFormat="1" ht="12.75" customHeight="1">
      <c r="B30" s="148"/>
      <c r="C30" s="66">
        <v>12</v>
      </c>
      <c r="D30" s="113"/>
      <c r="E30" s="114"/>
      <c r="F30" s="67"/>
      <c r="G30" s="113"/>
      <c r="H30" s="114"/>
      <c r="I30" s="68"/>
      <c r="J30" s="113"/>
      <c r="K30" s="114"/>
      <c r="L30" s="68"/>
    </row>
    <row r="31" spans="2:12" s="52" customFormat="1" ht="12.75" customHeight="1">
      <c r="B31" s="148"/>
      <c r="C31" s="66">
        <v>13</v>
      </c>
      <c r="D31" s="113"/>
      <c r="E31" s="114"/>
      <c r="F31" s="67"/>
      <c r="G31" s="113"/>
      <c r="H31" s="114"/>
      <c r="I31" s="68"/>
      <c r="J31" s="113"/>
      <c r="K31" s="114"/>
      <c r="L31" s="68"/>
    </row>
    <row r="32" spans="2:12" s="52" customFormat="1" ht="12.75" customHeight="1">
      <c r="B32" s="148"/>
      <c r="C32" s="66">
        <v>14</v>
      </c>
      <c r="D32" s="113"/>
      <c r="E32" s="114"/>
      <c r="F32" s="67"/>
      <c r="G32" s="113"/>
      <c r="H32" s="114"/>
      <c r="I32" s="68"/>
      <c r="J32" s="113"/>
      <c r="K32" s="114"/>
      <c r="L32" s="68"/>
    </row>
    <row r="33" spans="2:12" s="52" customFormat="1" ht="12.75" customHeight="1">
      <c r="B33" s="148"/>
      <c r="C33" s="66">
        <v>15</v>
      </c>
      <c r="D33" s="113"/>
      <c r="E33" s="114"/>
      <c r="F33" s="67"/>
      <c r="G33" s="113"/>
      <c r="H33" s="114"/>
      <c r="I33" s="68"/>
      <c r="J33" s="113"/>
      <c r="K33" s="114"/>
      <c r="L33" s="68"/>
    </row>
    <row r="34" spans="2:12" s="52" customFormat="1" ht="12.75" customHeight="1">
      <c r="B34" s="148"/>
      <c r="C34" s="66">
        <v>16</v>
      </c>
      <c r="D34" s="113"/>
      <c r="E34" s="114"/>
      <c r="F34" s="67"/>
      <c r="G34" s="113"/>
      <c r="H34" s="114"/>
      <c r="I34" s="68"/>
      <c r="J34" s="113"/>
      <c r="K34" s="114"/>
      <c r="L34" s="68"/>
    </row>
    <row r="35" spans="2:12" s="52" customFormat="1" ht="12.75" customHeight="1">
      <c r="B35" s="148"/>
      <c r="C35" s="66">
        <v>17</v>
      </c>
      <c r="D35" s="113"/>
      <c r="E35" s="114"/>
      <c r="F35" s="67"/>
      <c r="G35" s="113"/>
      <c r="H35" s="114"/>
      <c r="I35" s="68"/>
      <c r="J35" s="113"/>
      <c r="K35" s="114"/>
      <c r="L35" s="68"/>
    </row>
    <row r="36" spans="2:12" s="52" customFormat="1" ht="12.75" customHeight="1">
      <c r="B36" s="148"/>
      <c r="C36" s="66">
        <v>18</v>
      </c>
      <c r="D36" s="113"/>
      <c r="E36" s="114"/>
      <c r="F36" s="67"/>
      <c r="G36" s="113"/>
      <c r="H36" s="114"/>
      <c r="I36" s="68"/>
      <c r="J36" s="113"/>
      <c r="K36" s="114"/>
      <c r="L36" s="68"/>
    </row>
    <row r="37" spans="2:17" s="52" customFormat="1" ht="12.75" customHeight="1">
      <c r="B37" s="148"/>
      <c r="C37" s="66">
        <v>19</v>
      </c>
      <c r="D37" s="113"/>
      <c r="E37" s="114"/>
      <c r="F37" s="67"/>
      <c r="G37" s="113"/>
      <c r="H37" s="114"/>
      <c r="I37" s="68"/>
      <c r="J37" s="113"/>
      <c r="K37" s="114"/>
      <c r="L37" s="68"/>
      <c r="O37" s="69"/>
      <c r="P37" s="70">
        <v>0.8</v>
      </c>
      <c r="Q37" s="70">
        <v>1.2</v>
      </c>
    </row>
    <row r="38" spans="2:17" s="52" customFormat="1" ht="12.75" customHeight="1">
      <c r="B38" s="148"/>
      <c r="C38" s="71">
        <v>20</v>
      </c>
      <c r="D38" s="129"/>
      <c r="E38" s="130"/>
      <c r="F38" s="72"/>
      <c r="G38" s="129"/>
      <c r="H38" s="130"/>
      <c r="I38" s="73"/>
      <c r="J38" s="129"/>
      <c r="K38" s="130"/>
      <c r="L38" s="73"/>
      <c r="O38" s="70">
        <f>D39</f>
        <v>0</v>
      </c>
      <c r="P38" s="74">
        <f>O38*P37</f>
        <v>0</v>
      </c>
      <c r="Q38" s="74">
        <f>O38*Q37</f>
        <v>0</v>
      </c>
    </row>
    <row r="39" spans="2:17" s="52" customFormat="1" ht="11.25" customHeight="1">
      <c r="B39" s="136" t="s">
        <v>11</v>
      </c>
      <c r="C39" s="137"/>
      <c r="D39" s="115"/>
      <c r="E39" s="134"/>
      <c r="F39" s="135"/>
      <c r="G39" s="115"/>
      <c r="H39" s="134"/>
      <c r="I39" s="135"/>
      <c r="J39" s="115"/>
      <c r="K39" s="134"/>
      <c r="L39" s="135"/>
      <c r="O39" s="70">
        <f>G39</f>
        <v>0</v>
      </c>
      <c r="P39" s="74">
        <f>O39*P37</f>
        <v>0</v>
      </c>
      <c r="Q39" s="74">
        <f>O39*Q37</f>
        <v>0</v>
      </c>
    </row>
    <row r="40" spans="2:17" s="52" customFormat="1" ht="11.25" customHeight="1">
      <c r="B40" s="138"/>
      <c r="C40" s="139"/>
      <c r="D40" s="116"/>
      <c r="E40" s="117"/>
      <c r="F40" s="119"/>
      <c r="G40" s="116"/>
      <c r="H40" s="117"/>
      <c r="I40" s="119"/>
      <c r="J40" s="116"/>
      <c r="K40" s="117"/>
      <c r="L40" s="119"/>
      <c r="O40" s="70">
        <f>J39</f>
        <v>0</v>
      </c>
      <c r="P40" s="74">
        <f>O40*P37</f>
        <v>0</v>
      </c>
      <c r="Q40" s="74">
        <f>O40*Q37</f>
        <v>0</v>
      </c>
    </row>
    <row r="41" spans="2:12" s="52" customFormat="1" ht="12.75" customHeight="1">
      <c r="B41" s="148" t="s">
        <v>12</v>
      </c>
      <c r="C41" s="63">
        <v>21</v>
      </c>
      <c r="D41" s="131"/>
      <c r="E41" s="132"/>
      <c r="F41" s="75"/>
      <c r="G41" s="131"/>
      <c r="H41" s="133"/>
      <c r="I41" s="76"/>
      <c r="J41" s="131"/>
      <c r="K41" s="133"/>
      <c r="L41" s="75"/>
    </row>
    <row r="42" spans="2:12" s="52" customFormat="1" ht="12.75" customHeight="1">
      <c r="B42" s="148"/>
      <c r="C42" s="66">
        <v>22</v>
      </c>
      <c r="D42" s="113"/>
      <c r="E42" s="141"/>
      <c r="F42" s="77"/>
      <c r="G42" s="113"/>
      <c r="H42" s="114"/>
      <c r="I42" s="78"/>
      <c r="J42" s="113"/>
      <c r="K42" s="114"/>
      <c r="L42" s="77"/>
    </row>
    <row r="43" spans="2:18" s="52" customFormat="1" ht="12.75" customHeight="1" thickBot="1">
      <c r="B43" s="148"/>
      <c r="C43" s="66">
        <v>23</v>
      </c>
      <c r="D43" s="113"/>
      <c r="E43" s="141"/>
      <c r="F43" s="77"/>
      <c r="G43" s="113"/>
      <c r="H43" s="114"/>
      <c r="I43" s="78"/>
      <c r="J43" s="113"/>
      <c r="K43" s="114"/>
      <c r="L43" s="77"/>
      <c r="O43" s="117" t="s">
        <v>75</v>
      </c>
      <c r="P43" s="117"/>
      <c r="Q43" s="117"/>
      <c r="R43" s="117"/>
    </row>
    <row r="44" spans="2:21" s="52" customFormat="1" ht="12.75" customHeight="1" thickBot="1">
      <c r="B44" s="148"/>
      <c r="C44" s="66">
        <v>24</v>
      </c>
      <c r="D44" s="113"/>
      <c r="E44" s="141"/>
      <c r="F44" s="77"/>
      <c r="G44" s="113"/>
      <c r="H44" s="114"/>
      <c r="I44" s="78"/>
      <c r="J44" s="113"/>
      <c r="K44" s="114"/>
      <c r="L44" s="77"/>
      <c r="O44" s="79" t="s">
        <v>52</v>
      </c>
      <c r="P44" s="79" t="s">
        <v>45</v>
      </c>
      <c r="Q44" s="79" t="s">
        <v>52</v>
      </c>
      <c r="R44" s="79" t="s">
        <v>45</v>
      </c>
      <c r="T44" s="80">
        <f>(P46-R46)/10</f>
        <v>0.043</v>
      </c>
      <c r="U44" s="81">
        <f>(R46-R54)/8</f>
        <v>0.015000000000000013</v>
      </c>
    </row>
    <row r="45" spans="2:21" s="52" customFormat="1" ht="12.75" customHeight="1">
      <c r="B45" s="148"/>
      <c r="C45" s="71">
        <v>25</v>
      </c>
      <c r="D45" s="129"/>
      <c r="E45" s="140"/>
      <c r="F45" s="82"/>
      <c r="G45" s="129"/>
      <c r="H45" s="130"/>
      <c r="I45" s="83"/>
      <c r="J45" s="129"/>
      <c r="K45" s="130"/>
      <c r="L45" s="82"/>
      <c r="O45" s="84" t="s">
        <v>46</v>
      </c>
      <c r="P45" s="85" t="s">
        <v>47</v>
      </c>
      <c r="Q45" s="84" t="s">
        <v>46</v>
      </c>
      <c r="R45" s="85" t="s">
        <v>47</v>
      </c>
      <c r="T45" s="86"/>
      <c r="U45" s="86"/>
    </row>
    <row r="46" spans="2:21" s="52" customFormat="1" ht="12.75" customHeight="1">
      <c r="B46" s="153" t="s">
        <v>13</v>
      </c>
      <c r="C46" s="153"/>
      <c r="D46" s="158"/>
      <c r="E46" s="159"/>
      <c r="F46" s="160"/>
      <c r="G46" s="158"/>
      <c r="H46" s="159"/>
      <c r="I46" s="160"/>
      <c r="J46" s="158"/>
      <c r="K46" s="159"/>
      <c r="L46" s="160"/>
      <c r="O46" s="70">
        <v>10</v>
      </c>
      <c r="P46" s="87">
        <v>1.55</v>
      </c>
      <c r="Q46" s="70">
        <v>20</v>
      </c>
      <c r="R46" s="87">
        <v>1.12</v>
      </c>
      <c r="T46" s="88"/>
      <c r="U46" s="88"/>
    </row>
    <row r="47" spans="2:21" s="52" customFormat="1" ht="12.75" customHeight="1" thickBot="1">
      <c r="B47" s="154" t="s">
        <v>69</v>
      </c>
      <c r="C47" s="155"/>
      <c r="D47" s="161"/>
      <c r="E47" s="162"/>
      <c r="F47" s="163"/>
      <c r="G47" s="161"/>
      <c r="H47" s="162"/>
      <c r="I47" s="163"/>
      <c r="J47" s="161"/>
      <c r="K47" s="162"/>
      <c r="L47" s="163"/>
      <c r="O47" s="70">
        <v>11</v>
      </c>
      <c r="P47" s="87">
        <f aca="true" t="shared" si="0" ref="P47:P55">P46-T47</f>
        <v>1.5070000000000001</v>
      </c>
      <c r="Q47" s="70">
        <v>21</v>
      </c>
      <c r="R47" s="89">
        <f aca="true" t="shared" si="1" ref="R47:R53">R46-U47</f>
        <v>1.105</v>
      </c>
      <c r="T47" s="88">
        <f>T44</f>
        <v>0.043</v>
      </c>
      <c r="U47" s="88">
        <f>U44</f>
        <v>0.015000000000000013</v>
      </c>
    </row>
    <row r="48" spans="2:21" s="52" customFormat="1" ht="12.75" customHeight="1">
      <c r="B48" s="156" t="s">
        <v>15</v>
      </c>
      <c r="C48" s="157"/>
      <c r="D48" s="142"/>
      <c r="E48" s="143"/>
      <c r="F48" s="173"/>
      <c r="G48" s="142"/>
      <c r="H48" s="143"/>
      <c r="I48" s="173"/>
      <c r="J48" s="142"/>
      <c r="K48" s="143"/>
      <c r="L48" s="144"/>
      <c r="O48" s="70">
        <v>12</v>
      </c>
      <c r="P48" s="88">
        <f t="shared" si="0"/>
        <v>1.4640000000000002</v>
      </c>
      <c r="Q48" s="70">
        <v>22</v>
      </c>
      <c r="R48" s="87">
        <f t="shared" si="1"/>
        <v>1.0899999999999999</v>
      </c>
      <c r="T48" s="88">
        <f>T44</f>
        <v>0.043</v>
      </c>
      <c r="U48" s="88">
        <f>U44</f>
        <v>0.015000000000000013</v>
      </c>
    </row>
    <row r="49" spans="2:21" s="52" customFormat="1" ht="12.75" customHeight="1">
      <c r="B49" s="164" t="s">
        <v>70</v>
      </c>
      <c r="C49" s="165"/>
      <c r="D49" s="145"/>
      <c r="E49" s="146"/>
      <c r="F49" s="174"/>
      <c r="G49" s="145"/>
      <c r="H49" s="146"/>
      <c r="I49" s="174"/>
      <c r="J49" s="145"/>
      <c r="K49" s="146"/>
      <c r="L49" s="147"/>
      <c r="O49" s="70">
        <v>13</v>
      </c>
      <c r="P49" s="88">
        <f t="shared" si="0"/>
        <v>1.4210000000000003</v>
      </c>
      <c r="Q49" s="70">
        <v>23</v>
      </c>
      <c r="R49" s="88">
        <f t="shared" si="1"/>
        <v>1.0749999999999997</v>
      </c>
      <c r="T49" s="88">
        <f>T44</f>
        <v>0.043</v>
      </c>
      <c r="U49" s="88">
        <f>U44</f>
        <v>0.015000000000000013</v>
      </c>
    </row>
    <row r="50" spans="2:21" s="52" customFormat="1" ht="12.75" customHeight="1">
      <c r="B50" s="188" t="s">
        <v>16</v>
      </c>
      <c r="C50" s="189"/>
      <c r="D50" s="192"/>
      <c r="E50" s="193"/>
      <c r="F50" s="193"/>
      <c r="G50" s="193"/>
      <c r="H50" s="193"/>
      <c r="I50" s="193"/>
      <c r="J50" s="193"/>
      <c r="K50" s="193"/>
      <c r="L50" s="194"/>
      <c r="O50" s="70">
        <v>14</v>
      </c>
      <c r="P50" s="88">
        <f t="shared" si="0"/>
        <v>1.3780000000000003</v>
      </c>
      <c r="Q50" s="70">
        <v>24</v>
      </c>
      <c r="R50" s="87">
        <f t="shared" si="1"/>
        <v>1.0599999999999996</v>
      </c>
      <c r="T50" s="88">
        <f>T44</f>
        <v>0.043</v>
      </c>
      <c r="U50" s="88">
        <f>U44</f>
        <v>0.015000000000000013</v>
      </c>
    </row>
    <row r="51" spans="2:21" s="52" customFormat="1" ht="12.75" customHeight="1" thickBot="1">
      <c r="B51" s="190" t="s">
        <v>71</v>
      </c>
      <c r="C51" s="191"/>
      <c r="D51" s="195"/>
      <c r="E51" s="196"/>
      <c r="F51" s="196"/>
      <c r="G51" s="196"/>
      <c r="H51" s="196"/>
      <c r="I51" s="196"/>
      <c r="J51" s="196"/>
      <c r="K51" s="196"/>
      <c r="L51" s="197"/>
      <c r="O51" s="70">
        <v>15</v>
      </c>
      <c r="P51" s="88">
        <f t="shared" si="0"/>
        <v>1.3350000000000004</v>
      </c>
      <c r="Q51" s="70">
        <v>25</v>
      </c>
      <c r="R51" s="88">
        <f t="shared" si="1"/>
        <v>1.0449999999999995</v>
      </c>
      <c r="T51" s="88">
        <f>T44</f>
        <v>0.043</v>
      </c>
      <c r="U51" s="88">
        <f>U44</f>
        <v>0.015000000000000013</v>
      </c>
    </row>
    <row r="52" spans="2:21" s="52" customFormat="1" ht="13.5" customHeight="1">
      <c r="B52" s="167" t="s">
        <v>21</v>
      </c>
      <c r="C52" s="168"/>
      <c r="D52" s="175" t="s">
        <v>22</v>
      </c>
      <c r="E52" s="176"/>
      <c r="F52" s="179" t="s">
        <v>73</v>
      </c>
      <c r="G52" s="180"/>
      <c r="H52" s="180"/>
      <c r="I52" s="180"/>
      <c r="J52" s="90"/>
      <c r="K52" s="91" t="s">
        <v>72</v>
      </c>
      <c r="L52" s="92"/>
      <c r="O52" s="70">
        <v>16</v>
      </c>
      <c r="P52" s="88">
        <f t="shared" si="0"/>
        <v>1.2920000000000005</v>
      </c>
      <c r="Q52" s="70">
        <v>26</v>
      </c>
      <c r="R52" s="87">
        <f t="shared" si="1"/>
        <v>1.0299999999999994</v>
      </c>
      <c r="T52" s="88">
        <f>T44</f>
        <v>0.043</v>
      </c>
      <c r="U52" s="88">
        <f>U44</f>
        <v>0.015000000000000013</v>
      </c>
    </row>
    <row r="53" spans="2:21" s="52" customFormat="1" ht="13.5" customHeight="1" thickBot="1">
      <c r="B53" s="169"/>
      <c r="C53" s="170"/>
      <c r="D53" s="177" t="s">
        <v>23</v>
      </c>
      <c r="E53" s="178"/>
      <c r="F53" s="181" t="s">
        <v>32</v>
      </c>
      <c r="G53" s="182"/>
      <c r="H53" s="182"/>
      <c r="I53" s="182"/>
      <c r="J53" s="93"/>
      <c r="K53" s="94" t="s">
        <v>72</v>
      </c>
      <c r="L53" s="95"/>
      <c r="O53" s="70">
        <v>17</v>
      </c>
      <c r="P53" s="88">
        <f t="shared" si="0"/>
        <v>1.2490000000000006</v>
      </c>
      <c r="Q53" s="70">
        <v>27</v>
      </c>
      <c r="R53" s="88">
        <f t="shared" si="1"/>
        <v>1.0149999999999992</v>
      </c>
      <c r="T53" s="88">
        <f>T44</f>
        <v>0.043</v>
      </c>
      <c r="U53" s="88">
        <f>U44</f>
        <v>0.015000000000000013</v>
      </c>
    </row>
    <row r="54" spans="2:21" s="52" customFormat="1" ht="13.5">
      <c r="B54" s="96" t="s">
        <v>24</v>
      </c>
      <c r="C54" s="97"/>
      <c r="D54" s="97"/>
      <c r="E54" s="97"/>
      <c r="F54" s="97"/>
      <c r="G54" s="97"/>
      <c r="H54" s="115" t="s">
        <v>27</v>
      </c>
      <c r="I54" s="100"/>
      <c r="J54" s="101"/>
      <c r="K54" s="101"/>
      <c r="L54" s="102"/>
      <c r="O54" s="70">
        <v>18</v>
      </c>
      <c r="P54" s="88">
        <f t="shared" si="0"/>
        <v>1.2060000000000006</v>
      </c>
      <c r="Q54" s="70">
        <v>28</v>
      </c>
      <c r="R54" s="87">
        <v>1</v>
      </c>
      <c r="T54" s="88">
        <f>T44</f>
        <v>0.043</v>
      </c>
      <c r="U54" s="88"/>
    </row>
    <row r="55" spans="2:20" s="52" customFormat="1" ht="13.5">
      <c r="B55" s="96"/>
      <c r="C55" s="98" t="s">
        <v>58</v>
      </c>
      <c r="D55" s="98"/>
      <c r="E55" s="98"/>
      <c r="F55" s="98"/>
      <c r="G55" s="98"/>
      <c r="H55" s="116"/>
      <c r="I55" s="103"/>
      <c r="J55" s="117"/>
      <c r="K55" s="118"/>
      <c r="L55" s="119"/>
      <c r="O55" s="70">
        <v>19</v>
      </c>
      <c r="P55" s="88">
        <f t="shared" si="0"/>
        <v>1.1630000000000007</v>
      </c>
      <c r="T55" s="88">
        <f>T44</f>
        <v>0.043</v>
      </c>
    </row>
    <row r="56" spans="2:12" s="52" customFormat="1" ht="13.5">
      <c r="B56" s="96"/>
      <c r="C56" s="97" t="s">
        <v>59</v>
      </c>
      <c r="D56" s="99"/>
      <c r="E56" s="99"/>
      <c r="F56" s="99"/>
      <c r="G56" s="99"/>
      <c r="H56" s="185" t="s">
        <v>76</v>
      </c>
      <c r="I56" s="100"/>
      <c r="J56" s="101"/>
      <c r="K56" s="101"/>
      <c r="L56" s="111" t="s">
        <v>77</v>
      </c>
    </row>
    <row r="57" spans="2:12" s="52" customFormat="1" ht="13.5">
      <c r="B57" s="103"/>
      <c r="C57" s="104"/>
      <c r="D57" s="104"/>
      <c r="E57" s="104"/>
      <c r="F57" s="104"/>
      <c r="G57" s="104"/>
      <c r="H57" s="186"/>
      <c r="I57" s="103"/>
      <c r="J57" s="104"/>
      <c r="K57" s="110"/>
      <c r="L57" s="112"/>
    </row>
    <row r="58" spans="2:12" s="52" customFormat="1" ht="3.75" customHeight="1">
      <c r="B58" s="97"/>
      <c r="C58" s="105"/>
      <c r="D58" s="105"/>
      <c r="E58" s="105"/>
      <c r="F58" s="105"/>
      <c r="G58" s="105"/>
      <c r="H58" s="106"/>
      <c r="I58" s="101"/>
      <c r="J58" s="106"/>
      <c r="K58" s="107"/>
      <c r="L58" s="107"/>
    </row>
    <row r="59" spans="2:12" s="52" customFormat="1" ht="30.75" customHeight="1">
      <c r="B59" s="108" t="s">
        <v>60</v>
      </c>
      <c r="C59" s="184" t="s">
        <v>74</v>
      </c>
      <c r="D59" s="184"/>
      <c r="E59" s="184"/>
      <c r="F59" s="184"/>
      <c r="G59" s="184"/>
      <c r="H59" s="184"/>
      <c r="I59" s="184"/>
      <c r="J59" s="184"/>
      <c r="K59" s="184"/>
      <c r="L59" s="184"/>
    </row>
    <row r="60" spans="2:12" s="52" customFormat="1" ht="30.75" customHeight="1">
      <c r="B60" s="108"/>
      <c r="C60" s="109"/>
      <c r="D60" s="109"/>
      <c r="E60" s="109"/>
      <c r="F60" s="109"/>
      <c r="G60" s="109"/>
      <c r="H60" s="109"/>
      <c r="I60" s="109"/>
      <c r="J60" s="109"/>
      <c r="K60" s="109"/>
      <c r="L60" s="109"/>
    </row>
    <row r="61" spans="2:12" s="52" customFormat="1" ht="30.75" customHeight="1">
      <c r="B61" s="108"/>
      <c r="C61" s="109"/>
      <c r="D61" s="109"/>
      <c r="E61" s="109"/>
      <c r="F61" s="109"/>
      <c r="G61" s="109"/>
      <c r="H61" s="109"/>
      <c r="I61" s="109"/>
      <c r="J61" s="109"/>
      <c r="K61" s="109"/>
      <c r="L61" s="109"/>
    </row>
    <row r="62" ht="12.75"/>
  </sheetData>
  <sheetProtection/>
  <mergeCells count="154">
    <mergeCell ref="O43:R43"/>
    <mergeCell ref="C59:L59"/>
    <mergeCell ref="H56:H57"/>
    <mergeCell ref="B9:C9"/>
    <mergeCell ref="B10:C10"/>
    <mergeCell ref="B11:C11"/>
    <mergeCell ref="B12:C12"/>
    <mergeCell ref="J46:L47"/>
    <mergeCell ref="D48:F49"/>
    <mergeCell ref="J24:K24"/>
    <mergeCell ref="B50:C50"/>
    <mergeCell ref="B51:C51"/>
    <mergeCell ref="D50:L51"/>
    <mergeCell ref="D13:F13"/>
    <mergeCell ref="G13:I13"/>
    <mergeCell ref="J13:L13"/>
    <mergeCell ref="G10:I10"/>
    <mergeCell ref="J10:L10"/>
    <mergeCell ref="D11:F11"/>
    <mergeCell ref="G11:I11"/>
    <mergeCell ref="J11:L11"/>
    <mergeCell ref="G9:I9"/>
    <mergeCell ref="B52:C53"/>
    <mergeCell ref="B5:C5"/>
    <mergeCell ref="B6:C6"/>
    <mergeCell ref="B7:C7"/>
    <mergeCell ref="B8:C8"/>
    <mergeCell ref="B13:C13"/>
    <mergeCell ref="B14:C14"/>
    <mergeCell ref="B17:C17"/>
    <mergeCell ref="G48:I49"/>
    <mergeCell ref="D52:E52"/>
    <mergeCell ref="D53:E53"/>
    <mergeCell ref="F52:I52"/>
    <mergeCell ref="F53:I53"/>
    <mergeCell ref="D5:L5"/>
    <mergeCell ref="D6:L6"/>
    <mergeCell ref="D7:L7"/>
    <mergeCell ref="G15:I15"/>
    <mergeCell ref="J15:L15"/>
    <mergeCell ref="D12:F12"/>
    <mergeCell ref="G12:I12"/>
    <mergeCell ref="J12:L12"/>
    <mergeCell ref="D8:F8"/>
    <mergeCell ref="G8:I8"/>
    <mergeCell ref="J8:L8"/>
    <mergeCell ref="B46:C46"/>
    <mergeCell ref="B47:C47"/>
    <mergeCell ref="B48:C48"/>
    <mergeCell ref="D9:F9"/>
    <mergeCell ref="D46:F47"/>
    <mergeCell ref="G46:I47"/>
    <mergeCell ref="B49:C49"/>
    <mergeCell ref="D19:E19"/>
    <mergeCell ref="G19:H19"/>
    <mergeCell ref="D14:F14"/>
    <mergeCell ref="G14:I14"/>
    <mergeCell ref="D15:F15"/>
    <mergeCell ref="D20:E20"/>
    <mergeCell ref="G20:H20"/>
    <mergeCell ref="J20:K20"/>
    <mergeCell ref="D21:E21"/>
    <mergeCell ref="G21:H21"/>
    <mergeCell ref="J22:K22"/>
    <mergeCell ref="D23:E23"/>
    <mergeCell ref="G23:H23"/>
    <mergeCell ref="J23:K23"/>
    <mergeCell ref="D22:E22"/>
    <mergeCell ref="G22:H22"/>
    <mergeCell ref="J21:K21"/>
    <mergeCell ref="D25:E25"/>
    <mergeCell ref="G25:H25"/>
    <mergeCell ref="J25:K25"/>
    <mergeCell ref="D26:E26"/>
    <mergeCell ref="G26:H26"/>
    <mergeCell ref="J26:K26"/>
    <mergeCell ref="D27:E27"/>
    <mergeCell ref="G27:H27"/>
    <mergeCell ref="J27:K27"/>
    <mergeCell ref="D28:E28"/>
    <mergeCell ref="G28:H28"/>
    <mergeCell ref="J28:K28"/>
    <mergeCell ref="J32:K32"/>
    <mergeCell ref="D33:E33"/>
    <mergeCell ref="G33:H33"/>
    <mergeCell ref="J33:K33"/>
    <mergeCell ref="D34:E34"/>
    <mergeCell ref="G34:H34"/>
    <mergeCell ref="J34:K34"/>
    <mergeCell ref="D29:E29"/>
    <mergeCell ref="G29:H29"/>
    <mergeCell ref="J29:K29"/>
    <mergeCell ref="D30:E30"/>
    <mergeCell ref="G30:H30"/>
    <mergeCell ref="J30:K30"/>
    <mergeCell ref="D31:E31"/>
    <mergeCell ref="G31:H31"/>
    <mergeCell ref="J31:K31"/>
    <mergeCell ref="B39:C40"/>
    <mergeCell ref="J37:K37"/>
    <mergeCell ref="J41:K41"/>
    <mergeCell ref="D39:F40"/>
    <mergeCell ref="G39:I40"/>
    <mergeCell ref="D45:E45"/>
    <mergeCell ref="G45:H45"/>
    <mergeCell ref="J45:K45"/>
    <mergeCell ref="D42:E42"/>
    <mergeCell ref="G42:H42"/>
    <mergeCell ref="J42:K42"/>
    <mergeCell ref="D43:E43"/>
    <mergeCell ref="G43:H43"/>
    <mergeCell ref="J43:K43"/>
    <mergeCell ref="D44:E44"/>
    <mergeCell ref="G44:H44"/>
    <mergeCell ref="J44:K44"/>
    <mergeCell ref="B41:B45"/>
    <mergeCell ref="B19:B38"/>
    <mergeCell ref="D24:E24"/>
    <mergeCell ref="G24:H24"/>
    <mergeCell ref="J19:K19"/>
    <mergeCell ref="B1:L1"/>
    <mergeCell ref="D18:E18"/>
    <mergeCell ref="G18:H18"/>
    <mergeCell ref="J18:K18"/>
    <mergeCell ref="B18:C18"/>
    <mergeCell ref="B3:C3"/>
    <mergeCell ref="D3:L3"/>
    <mergeCell ref="B4:C4"/>
    <mergeCell ref="D4:L4"/>
    <mergeCell ref="B15:C15"/>
    <mergeCell ref="B16:C16"/>
    <mergeCell ref="J9:L9"/>
    <mergeCell ref="D10:F10"/>
    <mergeCell ref="J14:L14"/>
    <mergeCell ref="L56:L57"/>
    <mergeCell ref="D35:E35"/>
    <mergeCell ref="G35:H35"/>
    <mergeCell ref="J35:K35"/>
    <mergeCell ref="D36:E36"/>
    <mergeCell ref="G36:H36"/>
    <mergeCell ref="J36:K36"/>
    <mergeCell ref="D32:E32"/>
    <mergeCell ref="G32:H32"/>
    <mergeCell ref="H54:H55"/>
    <mergeCell ref="J55:L55"/>
    <mergeCell ref="D38:E38"/>
    <mergeCell ref="G38:H38"/>
    <mergeCell ref="J38:K38"/>
    <mergeCell ref="D41:E41"/>
    <mergeCell ref="G41:H41"/>
    <mergeCell ref="D37:E37"/>
    <mergeCell ref="G37:H37"/>
    <mergeCell ref="J39:L40"/>
    <mergeCell ref="J48:L49"/>
  </mergeCells>
  <printOptions horizontalCentered="1"/>
  <pageMargins left="0.7874015748031497" right="0.7874015748031497" top="0.3937007874015748" bottom="0.3937007874015748" header="0.5118110236220472" footer="0.1968503937007874"/>
  <pageSetup horizontalDpi="600" verticalDpi="600" orientation="portrait" paperSize="9" r:id="rId4"/>
  <colBreaks count="1" manualBreakCount="1">
    <brk id="12" max="65535" man="1"/>
  </col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U63"/>
  <sheetViews>
    <sheetView zoomScalePageLayoutView="0" workbookViewId="0" topLeftCell="A1">
      <selection activeCell="B1" sqref="B1:L1"/>
    </sheetView>
  </sheetViews>
  <sheetFormatPr defaultColWidth="9.00390625" defaultRowHeight="13.5"/>
  <cols>
    <col min="1" max="1" width="1.625" style="3" customWidth="1"/>
    <col min="2" max="2" width="3.75390625" style="3" customWidth="1"/>
    <col min="3" max="3" width="12.50390625" style="3" customWidth="1"/>
    <col min="4" max="12" width="7.625" style="3" customWidth="1"/>
    <col min="13" max="13" width="1.625" style="3" customWidth="1"/>
    <col min="14" max="15" width="7.625" style="3" customWidth="1"/>
    <col min="16" max="16384" width="9.00390625" style="3" customWidth="1"/>
  </cols>
  <sheetData>
    <row r="1" spans="2:12" ht="20.25">
      <c r="B1" s="290" t="s">
        <v>41</v>
      </c>
      <c r="C1" s="290"/>
      <c r="D1" s="290"/>
      <c r="E1" s="290"/>
      <c r="F1" s="290"/>
      <c r="G1" s="290"/>
      <c r="H1" s="290"/>
      <c r="I1" s="290"/>
      <c r="J1" s="290"/>
      <c r="K1" s="290"/>
      <c r="L1" s="290"/>
    </row>
    <row r="2" ht="12.75"/>
    <row r="3" spans="2:12" ht="12.75">
      <c r="B3" s="284" t="s">
        <v>43</v>
      </c>
      <c r="C3" s="284"/>
      <c r="D3" s="284"/>
      <c r="E3" s="284"/>
      <c r="F3" s="284"/>
      <c r="G3" s="284"/>
      <c r="H3" s="284"/>
      <c r="I3" s="284"/>
      <c r="J3" s="284"/>
      <c r="K3" s="284"/>
      <c r="L3" s="284"/>
    </row>
    <row r="4" ht="12.75"/>
    <row r="5" spans="2:12" ht="12.75" customHeight="1">
      <c r="B5" s="288" t="s">
        <v>25</v>
      </c>
      <c r="C5" s="289"/>
      <c r="D5" s="269"/>
      <c r="E5" s="270"/>
      <c r="F5" s="270"/>
      <c r="G5" s="270"/>
      <c r="H5" s="270"/>
      <c r="I5" s="270"/>
      <c r="J5" s="270"/>
      <c r="K5" s="270"/>
      <c r="L5" s="270"/>
    </row>
    <row r="6" spans="2:12" ht="12.75" customHeight="1">
      <c r="B6" s="201" t="s">
        <v>26</v>
      </c>
      <c r="C6" s="201"/>
      <c r="D6" s="269"/>
      <c r="E6" s="270"/>
      <c r="F6" s="270"/>
      <c r="G6" s="270"/>
      <c r="H6" s="270"/>
      <c r="I6" s="270"/>
      <c r="J6" s="270"/>
      <c r="K6" s="270"/>
      <c r="L6" s="270"/>
    </row>
    <row r="7" spans="2:12" ht="12.75" customHeight="1">
      <c r="B7" s="201" t="s">
        <v>0</v>
      </c>
      <c r="C7" s="201"/>
      <c r="D7" s="269"/>
      <c r="E7" s="270"/>
      <c r="F7" s="270"/>
      <c r="G7" s="270"/>
      <c r="H7" s="270"/>
      <c r="I7" s="270"/>
      <c r="J7" s="270"/>
      <c r="K7" s="270"/>
      <c r="L7" s="270"/>
    </row>
    <row r="8" spans="2:12" ht="12.75" customHeight="1">
      <c r="B8" s="201" t="s">
        <v>1</v>
      </c>
      <c r="C8" s="201"/>
      <c r="D8" s="269"/>
      <c r="E8" s="270"/>
      <c r="F8" s="270"/>
      <c r="G8" s="270"/>
      <c r="H8" s="270"/>
      <c r="I8" s="270"/>
      <c r="J8" s="270"/>
      <c r="K8" s="270"/>
      <c r="L8" s="270"/>
    </row>
    <row r="9" spans="2:14" ht="12.75" customHeight="1">
      <c r="B9" s="201" t="s">
        <v>3</v>
      </c>
      <c r="C9" s="201"/>
      <c r="D9" s="269" t="s">
        <v>33</v>
      </c>
      <c r="E9" s="270"/>
      <c r="F9" s="270"/>
      <c r="G9" s="270"/>
      <c r="H9" s="270"/>
      <c r="I9" s="270"/>
      <c r="J9" s="270"/>
      <c r="K9" s="270"/>
      <c r="L9" s="270"/>
      <c r="N9" s="1"/>
    </row>
    <row r="10" spans="2:15" ht="12.75" customHeight="1">
      <c r="B10" s="201" t="s">
        <v>17</v>
      </c>
      <c r="C10" s="201"/>
      <c r="D10" s="246" t="s">
        <v>18</v>
      </c>
      <c r="E10" s="247"/>
      <c r="F10" s="247"/>
      <c r="G10" s="246" t="s">
        <v>19</v>
      </c>
      <c r="H10" s="247"/>
      <c r="I10" s="247"/>
      <c r="J10" s="246" t="s">
        <v>20</v>
      </c>
      <c r="K10" s="247"/>
      <c r="L10" s="247"/>
      <c r="M10" s="2"/>
      <c r="N10" s="2"/>
      <c r="O10" s="2"/>
    </row>
    <row r="11" spans="2:15" ht="12.75" customHeight="1">
      <c r="B11" s="201" t="s">
        <v>2</v>
      </c>
      <c r="C11" s="201"/>
      <c r="D11" s="247"/>
      <c r="E11" s="247"/>
      <c r="F11" s="247"/>
      <c r="G11" s="247"/>
      <c r="H11" s="247"/>
      <c r="I11" s="247"/>
      <c r="J11" s="247"/>
      <c r="K11" s="247"/>
      <c r="L11" s="247"/>
      <c r="M11" s="2"/>
      <c r="N11" s="2"/>
      <c r="O11" s="2"/>
    </row>
    <row r="12" spans="2:15" ht="12.75" customHeight="1">
      <c r="B12" s="202" t="s">
        <v>4</v>
      </c>
      <c r="C12" s="202"/>
      <c r="D12" s="249">
        <v>40059</v>
      </c>
      <c r="E12" s="250"/>
      <c r="F12" s="250"/>
      <c r="G12" s="249">
        <v>40060</v>
      </c>
      <c r="H12" s="250"/>
      <c r="I12" s="250"/>
      <c r="J12" s="249">
        <v>40063</v>
      </c>
      <c r="K12" s="250"/>
      <c r="L12" s="250"/>
      <c r="M12" s="2"/>
      <c r="N12" s="2"/>
      <c r="O12" s="2"/>
    </row>
    <row r="13" spans="2:15" ht="12.75" customHeight="1">
      <c r="B13" s="203" t="s">
        <v>5</v>
      </c>
      <c r="C13" s="203"/>
      <c r="D13" s="248">
        <v>40091</v>
      </c>
      <c r="E13" s="230"/>
      <c r="F13" s="230"/>
      <c r="G13" s="248">
        <v>40085</v>
      </c>
      <c r="H13" s="230"/>
      <c r="I13" s="230"/>
      <c r="J13" s="248">
        <v>40089</v>
      </c>
      <c r="K13" s="230"/>
      <c r="L13" s="230"/>
      <c r="M13" s="2"/>
      <c r="N13" s="2"/>
      <c r="O13" s="2"/>
    </row>
    <row r="14" spans="2:15" ht="12.75" customHeight="1">
      <c r="B14" s="203" t="s">
        <v>7</v>
      </c>
      <c r="C14" s="203"/>
      <c r="D14" s="230">
        <v>32</v>
      </c>
      <c r="E14" s="230"/>
      <c r="F14" s="230"/>
      <c r="G14" s="230">
        <v>25</v>
      </c>
      <c r="H14" s="230"/>
      <c r="I14" s="230"/>
      <c r="J14" s="230">
        <v>26</v>
      </c>
      <c r="K14" s="230"/>
      <c r="L14" s="230"/>
      <c r="M14" s="2"/>
      <c r="N14" s="2"/>
      <c r="O14" s="2"/>
    </row>
    <row r="15" spans="2:15" ht="12.75" customHeight="1">
      <c r="B15" s="212" t="s">
        <v>6</v>
      </c>
      <c r="C15" s="212"/>
      <c r="D15" s="273">
        <v>1</v>
      </c>
      <c r="E15" s="273"/>
      <c r="F15" s="273"/>
      <c r="G15" s="274">
        <v>1.045</v>
      </c>
      <c r="H15" s="274"/>
      <c r="I15" s="274"/>
      <c r="J15" s="273">
        <v>1.03</v>
      </c>
      <c r="K15" s="273"/>
      <c r="L15" s="273"/>
      <c r="M15" s="2"/>
      <c r="N15" s="2"/>
      <c r="O15" s="2"/>
    </row>
    <row r="16" spans="2:15" ht="12.75" customHeight="1">
      <c r="B16" s="202" t="s">
        <v>8</v>
      </c>
      <c r="C16" s="202"/>
      <c r="D16" s="250" t="s">
        <v>34</v>
      </c>
      <c r="E16" s="250"/>
      <c r="F16" s="250"/>
      <c r="G16" s="250" t="s">
        <v>34</v>
      </c>
      <c r="H16" s="250"/>
      <c r="I16" s="250"/>
      <c r="J16" s="272" t="s">
        <v>51</v>
      </c>
      <c r="K16" s="272"/>
      <c r="L16" s="272"/>
      <c r="M16" s="2"/>
      <c r="N16" s="2"/>
      <c r="O16" s="2"/>
    </row>
    <row r="17" spans="2:15" ht="12.75" customHeight="1">
      <c r="B17" s="228" t="s">
        <v>40</v>
      </c>
      <c r="C17" s="229"/>
      <c r="D17" s="244">
        <v>0</v>
      </c>
      <c r="E17" s="244"/>
      <c r="F17" s="244"/>
      <c r="G17" s="244">
        <v>0</v>
      </c>
      <c r="H17" s="244"/>
      <c r="I17" s="244"/>
      <c r="J17" s="244">
        <v>-3.5</v>
      </c>
      <c r="K17" s="244"/>
      <c r="L17" s="244"/>
      <c r="M17" s="2"/>
      <c r="N17" s="2"/>
      <c r="O17" s="2"/>
    </row>
    <row r="18" spans="2:12" ht="12.75" customHeight="1">
      <c r="B18" s="202" t="s">
        <v>9</v>
      </c>
      <c r="C18" s="202"/>
      <c r="D18" s="250" t="s">
        <v>35</v>
      </c>
      <c r="E18" s="250"/>
      <c r="F18" s="250"/>
      <c r="G18" s="250" t="s">
        <v>35</v>
      </c>
      <c r="H18" s="250"/>
      <c r="I18" s="250"/>
      <c r="J18" s="250" t="s">
        <v>35</v>
      </c>
      <c r="K18" s="250"/>
      <c r="L18" s="250"/>
    </row>
    <row r="19" spans="2:12" ht="12.75" customHeight="1">
      <c r="B19" s="268" t="s">
        <v>14</v>
      </c>
      <c r="C19" s="268"/>
      <c r="D19" s="244">
        <v>0</v>
      </c>
      <c r="E19" s="244"/>
      <c r="F19" s="244"/>
      <c r="G19" s="244">
        <v>0</v>
      </c>
      <c r="H19" s="244"/>
      <c r="I19" s="244"/>
      <c r="J19" s="244">
        <v>0</v>
      </c>
      <c r="K19" s="244"/>
      <c r="L19" s="244"/>
    </row>
    <row r="20" spans="2:12" ht="12.75" customHeight="1">
      <c r="B20" s="287"/>
      <c r="C20" s="287"/>
      <c r="D20" s="247" t="s">
        <v>29</v>
      </c>
      <c r="E20" s="285"/>
      <c r="F20" s="6" t="s">
        <v>30</v>
      </c>
      <c r="G20" s="247" t="s">
        <v>29</v>
      </c>
      <c r="H20" s="286"/>
      <c r="I20" s="4" t="s">
        <v>30</v>
      </c>
      <c r="J20" s="247" t="s">
        <v>29</v>
      </c>
      <c r="K20" s="286"/>
      <c r="L20" s="4" t="s">
        <v>30</v>
      </c>
    </row>
    <row r="21" spans="2:12" ht="12.75" customHeight="1">
      <c r="B21" s="227" t="s">
        <v>10</v>
      </c>
      <c r="C21" s="9">
        <v>1</v>
      </c>
      <c r="D21" s="250">
        <v>38</v>
      </c>
      <c r="E21" s="271"/>
      <c r="F21" s="12"/>
      <c r="G21" s="250">
        <v>35</v>
      </c>
      <c r="H21" s="271"/>
      <c r="I21" s="18"/>
      <c r="J21" s="250">
        <v>40</v>
      </c>
      <c r="K21" s="271"/>
      <c r="L21" s="18"/>
    </row>
    <row r="22" spans="2:12" ht="12.75" customHeight="1">
      <c r="B22" s="227"/>
      <c r="C22" s="11">
        <v>2</v>
      </c>
      <c r="D22" s="230">
        <v>41</v>
      </c>
      <c r="E22" s="231"/>
      <c r="F22" s="13"/>
      <c r="G22" s="230">
        <v>36</v>
      </c>
      <c r="H22" s="231"/>
      <c r="I22" s="19"/>
      <c r="J22" s="230">
        <v>38</v>
      </c>
      <c r="K22" s="231"/>
      <c r="L22" s="19"/>
    </row>
    <row r="23" spans="2:12" ht="12.75" customHeight="1">
      <c r="B23" s="227"/>
      <c r="C23" s="11">
        <v>3</v>
      </c>
      <c r="D23" s="230">
        <v>44</v>
      </c>
      <c r="E23" s="231"/>
      <c r="F23" s="13"/>
      <c r="G23" s="230">
        <v>30</v>
      </c>
      <c r="H23" s="231"/>
      <c r="I23" s="19"/>
      <c r="J23" s="230">
        <v>37</v>
      </c>
      <c r="K23" s="231"/>
      <c r="L23" s="19"/>
    </row>
    <row r="24" spans="2:12" ht="12.75" customHeight="1">
      <c r="B24" s="227"/>
      <c r="C24" s="11">
        <v>4</v>
      </c>
      <c r="D24" s="230">
        <v>38</v>
      </c>
      <c r="E24" s="231"/>
      <c r="F24" s="13"/>
      <c r="G24" s="230">
        <v>22</v>
      </c>
      <c r="H24" s="231"/>
      <c r="I24" s="19" t="s">
        <v>50</v>
      </c>
      <c r="J24" s="230">
        <v>35</v>
      </c>
      <c r="K24" s="231"/>
      <c r="L24" s="19"/>
    </row>
    <row r="25" spans="2:12" ht="12.75" customHeight="1">
      <c r="B25" s="227"/>
      <c r="C25" s="11">
        <v>5</v>
      </c>
      <c r="D25" s="230">
        <v>42</v>
      </c>
      <c r="E25" s="231"/>
      <c r="F25" s="13"/>
      <c r="G25" s="230">
        <v>36</v>
      </c>
      <c r="H25" s="231"/>
      <c r="I25" s="19"/>
      <c r="J25" s="230">
        <v>34</v>
      </c>
      <c r="K25" s="231"/>
      <c r="L25" s="19"/>
    </row>
    <row r="26" spans="2:12" ht="12.75" customHeight="1">
      <c r="B26" s="227"/>
      <c r="C26" s="11">
        <v>6</v>
      </c>
      <c r="D26" s="230">
        <v>39</v>
      </c>
      <c r="E26" s="231"/>
      <c r="F26" s="13"/>
      <c r="G26" s="230">
        <v>35</v>
      </c>
      <c r="H26" s="231"/>
      <c r="I26" s="19"/>
      <c r="J26" s="230">
        <v>38</v>
      </c>
      <c r="K26" s="231"/>
      <c r="L26" s="19"/>
    </row>
    <row r="27" spans="2:12" ht="12.75" customHeight="1">
      <c r="B27" s="227"/>
      <c r="C27" s="11">
        <v>7</v>
      </c>
      <c r="D27" s="230">
        <v>40</v>
      </c>
      <c r="E27" s="231"/>
      <c r="F27" s="13"/>
      <c r="G27" s="230">
        <v>37</v>
      </c>
      <c r="H27" s="231"/>
      <c r="I27" s="19"/>
      <c r="J27" s="230">
        <v>37</v>
      </c>
      <c r="K27" s="231"/>
      <c r="L27" s="19"/>
    </row>
    <row r="28" spans="2:12" ht="12.75" customHeight="1">
      <c r="B28" s="227"/>
      <c r="C28" s="11">
        <v>8</v>
      </c>
      <c r="D28" s="230">
        <v>40</v>
      </c>
      <c r="E28" s="231"/>
      <c r="F28" s="13"/>
      <c r="G28" s="230">
        <v>39</v>
      </c>
      <c r="H28" s="231"/>
      <c r="I28" s="19"/>
      <c r="J28" s="230">
        <v>36</v>
      </c>
      <c r="K28" s="231"/>
      <c r="L28" s="19"/>
    </row>
    <row r="29" spans="2:12" ht="12.75" customHeight="1">
      <c r="B29" s="227"/>
      <c r="C29" s="11">
        <v>9</v>
      </c>
      <c r="D29" s="230">
        <v>37</v>
      </c>
      <c r="E29" s="231"/>
      <c r="F29" s="13"/>
      <c r="G29" s="230">
        <v>39</v>
      </c>
      <c r="H29" s="231"/>
      <c r="I29" s="19"/>
      <c r="J29" s="230">
        <v>38</v>
      </c>
      <c r="K29" s="231"/>
      <c r="L29" s="19"/>
    </row>
    <row r="30" spans="2:12" ht="12.75" customHeight="1">
      <c r="B30" s="227"/>
      <c r="C30" s="11">
        <v>10</v>
      </c>
      <c r="D30" s="230">
        <v>41</v>
      </c>
      <c r="E30" s="231"/>
      <c r="F30" s="13"/>
      <c r="G30" s="230">
        <v>36</v>
      </c>
      <c r="H30" s="231"/>
      <c r="I30" s="19"/>
      <c r="J30" s="230">
        <v>39</v>
      </c>
      <c r="K30" s="231"/>
      <c r="L30" s="19"/>
    </row>
    <row r="31" spans="2:12" ht="12.75" customHeight="1">
      <c r="B31" s="227"/>
      <c r="C31" s="11">
        <v>11</v>
      </c>
      <c r="D31" s="230">
        <v>40</v>
      </c>
      <c r="E31" s="231"/>
      <c r="F31" s="13"/>
      <c r="G31" s="230">
        <v>33</v>
      </c>
      <c r="H31" s="231"/>
      <c r="I31" s="19"/>
      <c r="J31" s="230">
        <v>32</v>
      </c>
      <c r="K31" s="231"/>
      <c r="L31" s="19"/>
    </row>
    <row r="32" spans="2:12" ht="12.75" customHeight="1">
      <c r="B32" s="227"/>
      <c r="C32" s="11">
        <v>12</v>
      </c>
      <c r="D32" s="230">
        <v>39</v>
      </c>
      <c r="E32" s="231"/>
      <c r="F32" s="13"/>
      <c r="G32" s="230">
        <v>35</v>
      </c>
      <c r="H32" s="231"/>
      <c r="I32" s="19"/>
      <c r="J32" s="230">
        <v>35</v>
      </c>
      <c r="K32" s="231"/>
      <c r="L32" s="19"/>
    </row>
    <row r="33" spans="2:12" ht="12.75" customHeight="1">
      <c r="B33" s="227"/>
      <c r="C33" s="11">
        <v>13</v>
      </c>
      <c r="D33" s="230">
        <v>38</v>
      </c>
      <c r="E33" s="231"/>
      <c r="F33" s="13"/>
      <c r="G33" s="230">
        <v>34</v>
      </c>
      <c r="H33" s="231"/>
      <c r="I33" s="19"/>
      <c r="J33" s="230">
        <v>39</v>
      </c>
      <c r="K33" s="231"/>
      <c r="L33" s="19"/>
    </row>
    <row r="34" spans="2:12" ht="12.75" customHeight="1">
      <c r="B34" s="227"/>
      <c r="C34" s="11">
        <v>14</v>
      </c>
      <c r="D34" s="230">
        <v>34</v>
      </c>
      <c r="E34" s="231"/>
      <c r="F34" s="13"/>
      <c r="G34" s="230">
        <v>37</v>
      </c>
      <c r="H34" s="231"/>
      <c r="I34" s="19"/>
      <c r="J34" s="230">
        <v>37</v>
      </c>
      <c r="K34" s="231"/>
      <c r="L34" s="19"/>
    </row>
    <row r="35" spans="2:12" ht="12.75" customHeight="1">
      <c r="B35" s="227"/>
      <c r="C35" s="11">
        <v>15</v>
      </c>
      <c r="D35" s="230">
        <v>39</v>
      </c>
      <c r="E35" s="231"/>
      <c r="F35" s="13"/>
      <c r="G35" s="230">
        <v>39</v>
      </c>
      <c r="H35" s="231"/>
      <c r="I35" s="19"/>
      <c r="J35" s="230">
        <v>36</v>
      </c>
      <c r="K35" s="231"/>
      <c r="L35" s="19"/>
    </row>
    <row r="36" spans="2:12" ht="12.75" customHeight="1">
      <c r="B36" s="227"/>
      <c r="C36" s="11">
        <v>16</v>
      </c>
      <c r="D36" s="230">
        <v>32</v>
      </c>
      <c r="E36" s="231"/>
      <c r="F36" s="13"/>
      <c r="G36" s="230">
        <v>39</v>
      </c>
      <c r="H36" s="231"/>
      <c r="I36" s="19"/>
      <c r="J36" s="230">
        <v>38</v>
      </c>
      <c r="K36" s="231"/>
      <c r="L36" s="19"/>
    </row>
    <row r="37" spans="2:12" ht="12.75" customHeight="1">
      <c r="B37" s="227"/>
      <c r="C37" s="11">
        <v>17</v>
      </c>
      <c r="D37" s="230">
        <v>39</v>
      </c>
      <c r="E37" s="231"/>
      <c r="F37" s="13"/>
      <c r="G37" s="230">
        <v>37</v>
      </c>
      <c r="H37" s="231"/>
      <c r="I37" s="19"/>
      <c r="J37" s="230">
        <v>35</v>
      </c>
      <c r="K37" s="231"/>
      <c r="L37" s="19"/>
    </row>
    <row r="38" spans="2:12" ht="12.75" customHeight="1">
      <c r="B38" s="227"/>
      <c r="C38" s="11">
        <v>18</v>
      </c>
      <c r="D38" s="230">
        <v>38</v>
      </c>
      <c r="E38" s="231"/>
      <c r="F38" s="13"/>
      <c r="G38" s="230">
        <v>38</v>
      </c>
      <c r="H38" s="231"/>
      <c r="I38" s="19"/>
      <c r="J38" s="230">
        <v>39</v>
      </c>
      <c r="K38" s="231"/>
      <c r="L38" s="19"/>
    </row>
    <row r="39" spans="2:17" ht="12.75" customHeight="1">
      <c r="B39" s="227"/>
      <c r="C39" s="11">
        <v>19</v>
      </c>
      <c r="D39" s="230">
        <v>39</v>
      </c>
      <c r="E39" s="231"/>
      <c r="F39" s="13"/>
      <c r="G39" s="230">
        <v>36</v>
      </c>
      <c r="H39" s="231"/>
      <c r="I39" s="19"/>
      <c r="J39" s="230">
        <v>33</v>
      </c>
      <c r="K39" s="231"/>
      <c r="L39" s="19"/>
      <c r="O39" s="21"/>
      <c r="P39" s="7">
        <v>0.8</v>
      </c>
      <c r="Q39" s="7">
        <v>1.2</v>
      </c>
    </row>
    <row r="40" spans="2:17" ht="12.75" customHeight="1">
      <c r="B40" s="227"/>
      <c r="C40" s="10">
        <v>20</v>
      </c>
      <c r="D40" s="244">
        <v>26</v>
      </c>
      <c r="E40" s="275"/>
      <c r="F40" s="14" t="s">
        <v>36</v>
      </c>
      <c r="G40" s="244">
        <v>45</v>
      </c>
      <c r="H40" s="275"/>
      <c r="I40" s="20" t="s">
        <v>49</v>
      </c>
      <c r="J40" s="244">
        <v>34</v>
      </c>
      <c r="K40" s="275"/>
      <c r="L40" s="20"/>
      <c r="O40" s="7">
        <f>D41</f>
        <v>38.2</v>
      </c>
      <c r="P40" s="22">
        <f>O40*P39</f>
        <v>30.560000000000002</v>
      </c>
      <c r="Q40" s="22">
        <f>O40*Q39</f>
        <v>45.84</v>
      </c>
    </row>
    <row r="41" spans="2:17" ht="11.25" customHeight="1">
      <c r="B41" s="280" t="s">
        <v>11</v>
      </c>
      <c r="C41" s="281"/>
      <c r="D41" s="210">
        <f>ROUND(AVERAGE(D21:E40),1)</f>
        <v>38.2</v>
      </c>
      <c r="E41" s="278"/>
      <c r="F41" s="279"/>
      <c r="G41" s="210">
        <f>ROUND(AVERAGE(G21:H40),1)</f>
        <v>35.9</v>
      </c>
      <c r="H41" s="278"/>
      <c r="I41" s="279"/>
      <c r="J41" s="210">
        <f>ROUND(AVERAGE(J21:K40),1)</f>
        <v>36.5</v>
      </c>
      <c r="K41" s="278"/>
      <c r="L41" s="279"/>
      <c r="O41" s="7">
        <f>G41</f>
        <v>35.9</v>
      </c>
      <c r="P41" s="22">
        <f>O41*P39</f>
        <v>28.72</v>
      </c>
      <c r="Q41" s="22">
        <f>O41*Q39</f>
        <v>43.08</v>
      </c>
    </row>
    <row r="42" spans="2:17" ht="11.25" customHeight="1">
      <c r="B42" s="282"/>
      <c r="C42" s="283"/>
      <c r="D42" s="211"/>
      <c r="E42" s="205"/>
      <c r="F42" s="207"/>
      <c r="G42" s="211"/>
      <c r="H42" s="205"/>
      <c r="I42" s="207"/>
      <c r="J42" s="211"/>
      <c r="K42" s="205"/>
      <c r="L42" s="207"/>
      <c r="O42" s="7">
        <f>J41</f>
        <v>36.5</v>
      </c>
      <c r="P42" s="22">
        <f>O42*P39</f>
        <v>29.200000000000003</v>
      </c>
      <c r="Q42" s="22">
        <f>O42*Q39</f>
        <v>43.8</v>
      </c>
    </row>
    <row r="43" spans="2:12" ht="12.75" customHeight="1">
      <c r="B43" s="227" t="s">
        <v>12</v>
      </c>
      <c r="C43" s="9">
        <v>21</v>
      </c>
      <c r="D43" s="250">
        <v>34</v>
      </c>
      <c r="E43" s="277"/>
      <c r="F43" s="15"/>
      <c r="G43" s="250">
        <v>36</v>
      </c>
      <c r="H43" s="271"/>
      <c r="I43" s="23"/>
      <c r="J43" s="250"/>
      <c r="K43" s="271"/>
      <c r="L43" s="15"/>
    </row>
    <row r="44" spans="2:12" ht="12.75" customHeight="1">
      <c r="B44" s="227"/>
      <c r="C44" s="11">
        <v>22</v>
      </c>
      <c r="D44" s="230"/>
      <c r="E44" s="276"/>
      <c r="F44" s="16"/>
      <c r="G44" s="230">
        <v>38</v>
      </c>
      <c r="H44" s="231"/>
      <c r="I44" s="24"/>
      <c r="J44" s="230"/>
      <c r="K44" s="231"/>
      <c r="L44" s="16"/>
    </row>
    <row r="45" spans="2:12" ht="12.75" customHeight="1" thickBot="1">
      <c r="B45" s="227"/>
      <c r="C45" s="11">
        <v>23</v>
      </c>
      <c r="D45" s="230"/>
      <c r="E45" s="276"/>
      <c r="F45" s="16"/>
      <c r="G45" s="230"/>
      <c r="H45" s="231"/>
      <c r="I45" s="24"/>
      <c r="J45" s="230"/>
      <c r="K45" s="231"/>
      <c r="L45" s="16"/>
    </row>
    <row r="46" spans="2:21" ht="12.75" customHeight="1" thickBot="1">
      <c r="B46" s="227"/>
      <c r="C46" s="11">
        <v>24</v>
      </c>
      <c r="D46" s="230"/>
      <c r="E46" s="276"/>
      <c r="F46" s="16"/>
      <c r="G46" s="230"/>
      <c r="H46" s="231"/>
      <c r="I46" s="24"/>
      <c r="J46" s="230"/>
      <c r="K46" s="231"/>
      <c r="L46" s="16"/>
      <c r="O46" s="38" t="s">
        <v>52</v>
      </c>
      <c r="P46" s="38" t="s">
        <v>45</v>
      </c>
      <c r="Q46" s="38" t="s">
        <v>52</v>
      </c>
      <c r="R46" s="38" t="s">
        <v>45</v>
      </c>
      <c r="T46" s="40">
        <f>(P48-R48)/10</f>
        <v>0.043</v>
      </c>
      <c r="U46" s="41">
        <f>(R48-R56)/8</f>
        <v>0.015000000000000013</v>
      </c>
    </row>
    <row r="47" spans="2:21" ht="12.75" customHeight="1">
      <c r="B47" s="227"/>
      <c r="C47" s="10">
        <v>25</v>
      </c>
      <c r="D47" s="244"/>
      <c r="E47" s="245"/>
      <c r="F47" s="17"/>
      <c r="G47" s="244"/>
      <c r="H47" s="275"/>
      <c r="I47" s="25"/>
      <c r="J47" s="244"/>
      <c r="K47" s="275"/>
      <c r="L47" s="17"/>
      <c r="O47" s="35" t="s">
        <v>46</v>
      </c>
      <c r="P47" s="42" t="s">
        <v>47</v>
      </c>
      <c r="Q47" s="35" t="s">
        <v>46</v>
      </c>
      <c r="R47" s="42" t="s">
        <v>47</v>
      </c>
      <c r="T47" s="39"/>
      <c r="U47" s="39"/>
    </row>
    <row r="48" spans="2:21" ht="12.75" customHeight="1">
      <c r="B48" s="261" t="s">
        <v>13</v>
      </c>
      <c r="C48" s="261"/>
      <c r="D48" s="213">
        <f>ROUND(SUM(D21:E39,D43)/20,1)</f>
        <v>38.6</v>
      </c>
      <c r="E48" s="214"/>
      <c r="F48" s="215"/>
      <c r="G48" s="213">
        <f>ROUND(SUM(G21:H23,G25:H39,G43:H44)/20,1)</f>
        <v>36.3</v>
      </c>
      <c r="H48" s="214"/>
      <c r="I48" s="215"/>
      <c r="J48" s="213">
        <f>ROUND(SUM(J21:K40)/20,1)</f>
        <v>36.5</v>
      </c>
      <c r="K48" s="214"/>
      <c r="L48" s="215"/>
      <c r="O48" s="7">
        <v>10</v>
      </c>
      <c r="P48" s="37">
        <v>1.55</v>
      </c>
      <c r="Q48" s="7">
        <v>20</v>
      </c>
      <c r="R48" s="37">
        <v>1.12</v>
      </c>
      <c r="T48" s="36"/>
      <c r="U48" s="36"/>
    </row>
    <row r="49" spans="2:21" ht="12.75" customHeight="1" thickBot="1">
      <c r="B49" s="262" t="s">
        <v>42</v>
      </c>
      <c r="C49" s="263"/>
      <c r="D49" s="216"/>
      <c r="E49" s="217"/>
      <c r="F49" s="218"/>
      <c r="G49" s="216"/>
      <c r="H49" s="217"/>
      <c r="I49" s="218"/>
      <c r="J49" s="216"/>
      <c r="K49" s="217"/>
      <c r="L49" s="218"/>
      <c r="O49" s="7">
        <v>11</v>
      </c>
      <c r="P49" s="37">
        <f aca="true" t="shared" si="0" ref="P49:P57">P48-T49</f>
        <v>1.5070000000000001</v>
      </c>
      <c r="Q49" s="7">
        <v>21</v>
      </c>
      <c r="R49" s="43">
        <f aca="true" t="shared" si="1" ref="R49:R55">R48-U49</f>
        <v>1.105</v>
      </c>
      <c r="T49" s="36">
        <f>T46</f>
        <v>0.043</v>
      </c>
      <c r="U49" s="36">
        <f>U46</f>
        <v>0.015000000000000013</v>
      </c>
    </row>
    <row r="50" spans="2:21" ht="12.75" customHeight="1">
      <c r="B50" s="264" t="s">
        <v>15</v>
      </c>
      <c r="C50" s="265"/>
      <c r="D50" s="219">
        <f>ROUND((-18+1.27*(D48+D17+D19))*D15,1)</f>
        <v>31</v>
      </c>
      <c r="E50" s="220"/>
      <c r="F50" s="221"/>
      <c r="G50" s="219">
        <f>ROUND((-18+1.27*(G48+G17+G19))*G15,1)</f>
        <v>29.4</v>
      </c>
      <c r="H50" s="220"/>
      <c r="I50" s="221"/>
      <c r="J50" s="219">
        <f>ROUND((-18+(1.27*(J48+J17+J19)))*J15,1)</f>
        <v>24.6</v>
      </c>
      <c r="K50" s="220"/>
      <c r="L50" s="225"/>
      <c r="O50" s="7">
        <v>12</v>
      </c>
      <c r="P50" s="36">
        <f t="shared" si="0"/>
        <v>1.4640000000000002</v>
      </c>
      <c r="Q50" s="7">
        <v>22</v>
      </c>
      <c r="R50" s="37">
        <f t="shared" si="1"/>
        <v>1.0899999999999999</v>
      </c>
      <c r="T50" s="36">
        <f>T46</f>
        <v>0.043</v>
      </c>
      <c r="U50" s="36">
        <f>U46</f>
        <v>0.015000000000000013</v>
      </c>
    </row>
    <row r="51" spans="2:21" ht="12.75" customHeight="1">
      <c r="B51" s="266" t="s">
        <v>37</v>
      </c>
      <c r="C51" s="267"/>
      <c r="D51" s="222"/>
      <c r="E51" s="223"/>
      <c r="F51" s="224"/>
      <c r="G51" s="222"/>
      <c r="H51" s="223"/>
      <c r="I51" s="224"/>
      <c r="J51" s="222"/>
      <c r="K51" s="223"/>
      <c r="L51" s="226"/>
      <c r="O51" s="7">
        <v>13</v>
      </c>
      <c r="P51" s="36">
        <f t="shared" si="0"/>
        <v>1.4210000000000003</v>
      </c>
      <c r="Q51" s="7">
        <v>23</v>
      </c>
      <c r="R51" s="36">
        <f t="shared" si="1"/>
        <v>1.0749999999999997</v>
      </c>
      <c r="T51" s="36">
        <f>T46</f>
        <v>0.043</v>
      </c>
      <c r="U51" s="36">
        <f>U46</f>
        <v>0.015000000000000013</v>
      </c>
    </row>
    <row r="52" spans="2:21" ht="12.75" customHeight="1">
      <c r="B52" s="251" t="s">
        <v>16</v>
      </c>
      <c r="C52" s="252"/>
      <c r="D52" s="255">
        <f>ROUND(AVERAGE(D50:L51),1)</f>
        <v>28.3</v>
      </c>
      <c r="E52" s="256"/>
      <c r="F52" s="256"/>
      <c r="G52" s="256"/>
      <c r="H52" s="256"/>
      <c r="I52" s="256"/>
      <c r="J52" s="256"/>
      <c r="K52" s="256"/>
      <c r="L52" s="257"/>
      <c r="O52" s="7">
        <v>14</v>
      </c>
      <c r="P52" s="36">
        <f t="shared" si="0"/>
        <v>1.3780000000000003</v>
      </c>
      <c r="Q52" s="7">
        <v>24</v>
      </c>
      <c r="R52" s="37">
        <f t="shared" si="1"/>
        <v>1.0599999999999996</v>
      </c>
      <c r="T52" s="36">
        <f>T46</f>
        <v>0.043</v>
      </c>
      <c r="U52" s="36">
        <f>U46</f>
        <v>0.015000000000000013</v>
      </c>
    </row>
    <row r="53" spans="2:21" ht="12.75" customHeight="1" thickBot="1">
      <c r="B53" s="253" t="s">
        <v>38</v>
      </c>
      <c r="C53" s="254"/>
      <c r="D53" s="258"/>
      <c r="E53" s="259"/>
      <c r="F53" s="259"/>
      <c r="G53" s="259"/>
      <c r="H53" s="259"/>
      <c r="I53" s="259"/>
      <c r="J53" s="259"/>
      <c r="K53" s="259"/>
      <c r="L53" s="260"/>
      <c r="O53" s="7">
        <v>15</v>
      </c>
      <c r="P53" s="36">
        <f t="shared" si="0"/>
        <v>1.3350000000000004</v>
      </c>
      <c r="Q53" s="7">
        <v>25</v>
      </c>
      <c r="R53" s="36">
        <f t="shared" si="1"/>
        <v>1.0449999999999995</v>
      </c>
      <c r="T53" s="36">
        <f>T46</f>
        <v>0.043</v>
      </c>
      <c r="U53" s="36">
        <f>U46</f>
        <v>0.015000000000000013</v>
      </c>
    </row>
    <row r="54" spans="2:21" ht="13.5" customHeight="1">
      <c r="B54" s="232" t="s">
        <v>21</v>
      </c>
      <c r="C54" s="233"/>
      <c r="D54" s="236" t="s">
        <v>22</v>
      </c>
      <c r="E54" s="237"/>
      <c r="F54" s="240" t="s">
        <v>31</v>
      </c>
      <c r="G54" s="241"/>
      <c r="H54" s="241"/>
      <c r="I54" s="241"/>
      <c r="J54" s="30">
        <f>ROUND(24*0.85,1)</f>
        <v>20.4</v>
      </c>
      <c r="K54" s="29" t="s">
        <v>39</v>
      </c>
      <c r="L54" s="31"/>
      <c r="O54" s="7">
        <v>16</v>
      </c>
      <c r="P54" s="36">
        <f t="shared" si="0"/>
        <v>1.2920000000000005</v>
      </c>
      <c r="Q54" s="7">
        <v>26</v>
      </c>
      <c r="R54" s="37">
        <f t="shared" si="1"/>
        <v>1.0299999999999994</v>
      </c>
      <c r="T54" s="36">
        <f>T46</f>
        <v>0.043</v>
      </c>
      <c r="U54" s="36">
        <f>U46</f>
        <v>0.015000000000000013</v>
      </c>
    </row>
    <row r="55" spans="2:21" ht="13.5" customHeight="1" thickBot="1">
      <c r="B55" s="234"/>
      <c r="C55" s="235"/>
      <c r="D55" s="238" t="s">
        <v>23</v>
      </c>
      <c r="E55" s="239"/>
      <c r="F55" s="242" t="s">
        <v>32</v>
      </c>
      <c r="G55" s="243"/>
      <c r="H55" s="243"/>
      <c r="I55" s="243"/>
      <c r="J55" s="33">
        <v>24</v>
      </c>
      <c r="K55" s="32" t="s">
        <v>39</v>
      </c>
      <c r="L55" s="34"/>
      <c r="O55" s="7">
        <v>17</v>
      </c>
      <c r="P55" s="36">
        <f t="shared" si="0"/>
        <v>1.2490000000000006</v>
      </c>
      <c r="Q55" s="7">
        <v>27</v>
      </c>
      <c r="R55" s="36">
        <f t="shared" si="1"/>
        <v>1.0149999999999992</v>
      </c>
      <c r="T55" s="36">
        <f>T46</f>
        <v>0.043</v>
      </c>
      <c r="U55" s="36">
        <f>U46</f>
        <v>0.015000000000000013</v>
      </c>
    </row>
    <row r="56" spans="2:21" ht="12">
      <c r="B56" s="26" t="s">
        <v>24</v>
      </c>
      <c r="C56" s="27"/>
      <c r="D56" s="27"/>
      <c r="E56" s="27"/>
      <c r="F56" s="27"/>
      <c r="G56" s="27"/>
      <c r="H56" s="27"/>
      <c r="I56" s="27"/>
      <c r="J56" s="27"/>
      <c r="K56" s="27"/>
      <c r="L56" s="28"/>
      <c r="O56" s="7">
        <v>18</v>
      </c>
      <c r="P56" s="36">
        <f t="shared" si="0"/>
        <v>1.2060000000000006</v>
      </c>
      <c r="Q56" s="7">
        <v>28</v>
      </c>
      <c r="R56" s="37">
        <v>1</v>
      </c>
      <c r="T56" s="36">
        <f>T46</f>
        <v>0.043</v>
      </c>
      <c r="U56" s="36"/>
    </row>
    <row r="57" spans="2:20" ht="12">
      <c r="B57" s="26"/>
      <c r="C57" s="208" t="s">
        <v>48</v>
      </c>
      <c r="D57" s="208"/>
      <c r="E57" s="208"/>
      <c r="F57" s="208"/>
      <c r="G57" s="208"/>
      <c r="H57" s="208"/>
      <c r="I57" s="208"/>
      <c r="J57" s="208"/>
      <c r="K57" s="208"/>
      <c r="L57" s="209"/>
      <c r="O57" s="7">
        <v>19</v>
      </c>
      <c r="P57" s="36">
        <f t="shared" si="0"/>
        <v>1.1630000000000007</v>
      </c>
      <c r="T57" s="36">
        <f>T46</f>
        <v>0.043</v>
      </c>
    </row>
    <row r="58" spans="2:12" ht="13.5">
      <c r="B58" s="26"/>
      <c r="C58" s="27" t="s">
        <v>44</v>
      </c>
      <c r="D58" s="45"/>
      <c r="E58" s="45"/>
      <c r="F58" s="45"/>
      <c r="G58" s="45"/>
      <c r="H58" s="210" t="s">
        <v>27</v>
      </c>
      <c r="I58" s="50"/>
      <c r="J58" s="46"/>
      <c r="K58" s="46"/>
      <c r="L58" s="49"/>
    </row>
    <row r="59" spans="2:12" ht="13.5">
      <c r="B59" s="8"/>
      <c r="C59" s="5"/>
      <c r="D59" s="5"/>
      <c r="E59" s="5"/>
      <c r="F59" s="5"/>
      <c r="G59" s="5"/>
      <c r="H59" s="211"/>
      <c r="I59" s="8"/>
      <c r="J59" s="205"/>
      <c r="K59" s="206"/>
      <c r="L59" s="207"/>
    </row>
    <row r="60" spans="2:12" ht="3.75" customHeight="1">
      <c r="B60" s="27"/>
      <c r="C60" s="48"/>
      <c r="D60" s="48"/>
      <c r="E60" s="48"/>
      <c r="F60" s="48"/>
      <c r="G60" s="48"/>
      <c r="H60" s="44"/>
      <c r="I60" s="46"/>
      <c r="J60" s="44"/>
      <c r="K60" s="47"/>
      <c r="L60" s="47"/>
    </row>
    <row r="61" spans="2:12" ht="30.75" customHeight="1">
      <c r="B61" s="51" t="s">
        <v>54</v>
      </c>
      <c r="C61" s="204" t="s">
        <v>53</v>
      </c>
      <c r="D61" s="204"/>
      <c r="E61" s="204"/>
      <c r="F61" s="204"/>
      <c r="G61" s="204"/>
      <c r="H61" s="204"/>
      <c r="I61" s="204"/>
      <c r="J61" s="204"/>
      <c r="K61" s="204"/>
      <c r="L61" s="204"/>
    </row>
    <row r="63" ht="12">
      <c r="L63" s="3" t="s">
        <v>28</v>
      </c>
    </row>
  </sheetData>
  <sheetProtection/>
  <mergeCells count="159">
    <mergeCell ref="J37:K37"/>
    <mergeCell ref="D38:E38"/>
    <mergeCell ref="G38:H38"/>
    <mergeCell ref="J38:K38"/>
    <mergeCell ref="D35:E35"/>
    <mergeCell ref="G35:H35"/>
    <mergeCell ref="J35:K35"/>
    <mergeCell ref="D36:E36"/>
    <mergeCell ref="G36:H36"/>
    <mergeCell ref="J36:K36"/>
    <mergeCell ref="B1:L1"/>
    <mergeCell ref="B3:L3"/>
    <mergeCell ref="D20:E20"/>
    <mergeCell ref="G20:H20"/>
    <mergeCell ref="J20:K20"/>
    <mergeCell ref="B20:C20"/>
    <mergeCell ref="B5:C5"/>
    <mergeCell ref="D5:L5"/>
    <mergeCell ref="B6:C6"/>
    <mergeCell ref="D6:L6"/>
    <mergeCell ref="J40:K40"/>
    <mergeCell ref="D43:E43"/>
    <mergeCell ref="G43:H43"/>
    <mergeCell ref="D39:E39"/>
    <mergeCell ref="G39:H39"/>
    <mergeCell ref="J39:K39"/>
    <mergeCell ref="J43:K43"/>
    <mergeCell ref="D41:F42"/>
    <mergeCell ref="G41:I42"/>
    <mergeCell ref="J41:L42"/>
    <mergeCell ref="J47:K47"/>
    <mergeCell ref="D44:E44"/>
    <mergeCell ref="G44:H44"/>
    <mergeCell ref="J44:K44"/>
    <mergeCell ref="D45:E45"/>
    <mergeCell ref="G45:H45"/>
    <mergeCell ref="J45:K45"/>
    <mergeCell ref="D46:E46"/>
    <mergeCell ref="G46:H46"/>
    <mergeCell ref="J46:K46"/>
    <mergeCell ref="G19:I19"/>
    <mergeCell ref="J19:L19"/>
    <mergeCell ref="D22:E22"/>
    <mergeCell ref="G22:H22"/>
    <mergeCell ref="J22:K22"/>
    <mergeCell ref="D23:E23"/>
    <mergeCell ref="G23:H23"/>
    <mergeCell ref="D29:E29"/>
    <mergeCell ref="G29:H29"/>
    <mergeCell ref="J29:K29"/>
    <mergeCell ref="D27:E27"/>
    <mergeCell ref="G27:H27"/>
    <mergeCell ref="J27:K27"/>
    <mergeCell ref="D28:E28"/>
    <mergeCell ref="G28:H28"/>
    <mergeCell ref="J28:K28"/>
    <mergeCell ref="G26:H26"/>
    <mergeCell ref="J26:K26"/>
    <mergeCell ref="D7:L7"/>
    <mergeCell ref="D8:L8"/>
    <mergeCell ref="D21:E21"/>
    <mergeCell ref="G21:H21"/>
    <mergeCell ref="J21:K21"/>
    <mergeCell ref="J18:L18"/>
    <mergeCell ref="D19:F19"/>
    <mergeCell ref="D16:F16"/>
    <mergeCell ref="G16:I16"/>
    <mergeCell ref="J16:L16"/>
    <mergeCell ref="D15:F15"/>
    <mergeCell ref="G15:I15"/>
    <mergeCell ref="J15:L15"/>
    <mergeCell ref="J10:L10"/>
    <mergeCell ref="J13:L13"/>
    <mergeCell ref="J11:L11"/>
    <mergeCell ref="G12:I12"/>
    <mergeCell ref="J12:L12"/>
    <mergeCell ref="D9:L9"/>
    <mergeCell ref="D17:F17"/>
    <mergeCell ref="G17:I17"/>
    <mergeCell ref="J17:L17"/>
    <mergeCell ref="D14:F14"/>
    <mergeCell ref="G14:I14"/>
    <mergeCell ref="D10:F10"/>
    <mergeCell ref="G10:I10"/>
    <mergeCell ref="D11:F11"/>
    <mergeCell ref="D13:F13"/>
    <mergeCell ref="G13:I13"/>
    <mergeCell ref="G11:I11"/>
    <mergeCell ref="D12:F12"/>
    <mergeCell ref="B52:C52"/>
    <mergeCell ref="B53:C53"/>
    <mergeCell ref="D18:F18"/>
    <mergeCell ref="G18:I18"/>
    <mergeCell ref="D52:L53"/>
    <mergeCell ref="B48:C48"/>
    <mergeCell ref="B49:C49"/>
    <mergeCell ref="B50:C50"/>
    <mergeCell ref="B51:C51"/>
    <mergeCell ref="B19:C19"/>
    <mergeCell ref="J14:L14"/>
    <mergeCell ref="J24:K24"/>
    <mergeCell ref="D25:E25"/>
    <mergeCell ref="G25:H25"/>
    <mergeCell ref="J25:K25"/>
    <mergeCell ref="D24:E24"/>
    <mergeCell ref="G24:H24"/>
    <mergeCell ref="B54:C55"/>
    <mergeCell ref="D54:E54"/>
    <mergeCell ref="D55:E55"/>
    <mergeCell ref="F54:I54"/>
    <mergeCell ref="F55:I55"/>
    <mergeCell ref="D48:F49"/>
    <mergeCell ref="G48:I49"/>
    <mergeCell ref="D30:E30"/>
    <mergeCell ref="G30:H30"/>
    <mergeCell ref="D47:E47"/>
    <mergeCell ref="G47:H47"/>
    <mergeCell ref="D40:E40"/>
    <mergeCell ref="G40:H40"/>
    <mergeCell ref="B41:C42"/>
    <mergeCell ref="D37:E37"/>
    <mergeCell ref="G37:H37"/>
    <mergeCell ref="D33:E33"/>
    <mergeCell ref="J30:K30"/>
    <mergeCell ref="G33:H33"/>
    <mergeCell ref="J33:K33"/>
    <mergeCell ref="D34:E34"/>
    <mergeCell ref="G34:H34"/>
    <mergeCell ref="J34:K34"/>
    <mergeCell ref="D31:E31"/>
    <mergeCell ref="G31:H31"/>
    <mergeCell ref="J31:K31"/>
    <mergeCell ref="D32:E32"/>
    <mergeCell ref="G32:H32"/>
    <mergeCell ref="J32:K32"/>
    <mergeCell ref="B7:C7"/>
    <mergeCell ref="B8:C8"/>
    <mergeCell ref="B9:C9"/>
    <mergeCell ref="B10:C10"/>
    <mergeCell ref="B11:C11"/>
    <mergeCell ref="B12:C12"/>
    <mergeCell ref="B13:C13"/>
    <mergeCell ref="B14:C14"/>
    <mergeCell ref="C61:L61"/>
    <mergeCell ref="J59:L59"/>
    <mergeCell ref="C57:L57"/>
    <mergeCell ref="H58:H59"/>
    <mergeCell ref="B15:C15"/>
    <mergeCell ref="B16:C16"/>
    <mergeCell ref="J48:L49"/>
    <mergeCell ref="D50:F51"/>
    <mergeCell ref="G50:I51"/>
    <mergeCell ref="J50:L51"/>
    <mergeCell ref="B43:B47"/>
    <mergeCell ref="B21:B40"/>
    <mergeCell ref="B17:C17"/>
    <mergeCell ref="B18:C18"/>
    <mergeCell ref="J23:K23"/>
    <mergeCell ref="D26:E26"/>
  </mergeCells>
  <printOptions/>
  <pageMargins left="0.7874015748031497" right="0.5905511811023623" top="0.5905511811023623" bottom="0.3937007874015748" header="0.5118110236220472" footer="0.5118110236220472"/>
  <pageSetup horizontalDpi="600" verticalDpi="600" orientation="portrait" paperSize="9" scale="10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ishii</dc:creator>
  <cp:keywords/>
  <dc:description/>
  <cp:lastModifiedBy>t.higashitani</cp:lastModifiedBy>
  <cp:lastPrinted>2022-03-24T07:06:28Z</cp:lastPrinted>
  <dcterms:created xsi:type="dcterms:W3CDTF">2007-09-28T05:49:30Z</dcterms:created>
  <dcterms:modified xsi:type="dcterms:W3CDTF">2022-03-24T07:06:43Z</dcterms:modified>
  <cp:category/>
  <cp:version/>
  <cp:contentType/>
  <cp:contentStatus/>
</cp:coreProperties>
</file>